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zabela.wojciechowsk\Desktop\kosmetologia 2018-2019\siatki\"/>
    </mc:Choice>
  </mc:AlternateContent>
  <bookViews>
    <workbookView xWindow="0" yWindow="0" windowWidth="28800" windowHeight="12435" tabRatio="689" activeTab="1"/>
  </bookViews>
  <sheets>
    <sheet name="I rok II st." sheetId="4" r:id="rId1"/>
    <sheet name="II rok II st." sheetId="5" r:id="rId2"/>
    <sheet name="podsumowanie" sheetId="6" r:id="rId3"/>
  </sheets>
  <definedNames>
    <definedName name="_xlnm.Print_Area" localSheetId="0">'I rok II st.'!$A$1:$AF$54</definedName>
    <definedName name="_xlnm.Print_Area" localSheetId="1">'II rok II st.'!$A$1:$AE$52</definedName>
    <definedName name="_xlnm.Print_Area" localSheetId="2">podsumowanie!$A$1:$AB$16</definedName>
  </definedNames>
  <calcPr calcId="152511"/>
</workbook>
</file>

<file path=xl/calcChain.xml><?xml version="1.0" encoding="utf-8"?>
<calcChain xmlns="http://schemas.openxmlformats.org/spreadsheetml/2006/main">
  <c r="S40" i="5" l="1"/>
  <c r="T40" i="5"/>
  <c r="U40" i="5"/>
  <c r="V40" i="5"/>
  <c r="W40" i="5"/>
  <c r="R40" i="5"/>
  <c r="Q40" i="5"/>
  <c r="P40" i="5"/>
  <c r="E40" i="5"/>
  <c r="F40" i="5"/>
  <c r="G40" i="5"/>
  <c r="H40" i="5"/>
  <c r="I40" i="5"/>
  <c r="J40" i="5"/>
  <c r="K40" i="5"/>
  <c r="L40" i="5"/>
  <c r="M40" i="5"/>
  <c r="N40" i="5"/>
  <c r="D40" i="5"/>
  <c r="E42" i="4"/>
  <c r="F42" i="4"/>
  <c r="G42" i="4"/>
  <c r="H42" i="4"/>
  <c r="I42" i="4"/>
  <c r="J42" i="4"/>
  <c r="K42" i="4"/>
  <c r="D42" i="4"/>
  <c r="L30" i="4"/>
  <c r="N42" i="4"/>
  <c r="AB30" i="4"/>
  <c r="AC30" i="4"/>
  <c r="M30" i="4"/>
  <c r="X34" i="5" l="1"/>
  <c r="X35" i="5"/>
  <c r="X36" i="5"/>
  <c r="X37" i="5"/>
  <c r="X38" i="5"/>
  <c r="X39" i="5"/>
  <c r="Y34" i="5"/>
  <c r="Y35" i="5"/>
  <c r="Y36" i="5"/>
  <c r="Y37" i="5"/>
  <c r="Y38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P42" i="4" l="1"/>
  <c r="Y39" i="5"/>
  <c r="AB28" i="5"/>
  <c r="AB29" i="5"/>
  <c r="AB30" i="5"/>
  <c r="AB31" i="5"/>
  <c r="AB32" i="5"/>
  <c r="AB33" i="5"/>
  <c r="AB39" i="5"/>
  <c r="AC39" i="5"/>
  <c r="P43" i="5" l="1"/>
  <c r="D43" i="5"/>
  <c r="Y27" i="5"/>
  <c r="Y15" i="5"/>
  <c r="Y16" i="5"/>
  <c r="Y17" i="5"/>
  <c r="Y18" i="5"/>
  <c r="Y19" i="5"/>
  <c r="Y20" i="5"/>
  <c r="Y21" i="5"/>
  <c r="Y22" i="5"/>
  <c r="Y23" i="5"/>
  <c r="Y24" i="5"/>
  <c r="Y25" i="5"/>
  <c r="Y26" i="5"/>
  <c r="Y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14" i="5"/>
  <c r="L27" i="5"/>
  <c r="AB27" i="5" s="1"/>
  <c r="L15" i="5"/>
  <c r="AB15" i="5" s="1"/>
  <c r="L16" i="5"/>
  <c r="AB16" i="5" s="1"/>
  <c r="L17" i="5"/>
  <c r="AB17" i="5" s="1"/>
  <c r="L18" i="5"/>
  <c r="AB18" i="5" s="1"/>
  <c r="L19" i="5"/>
  <c r="AB19" i="5" s="1"/>
  <c r="L20" i="5"/>
  <c r="AB20" i="5" s="1"/>
  <c r="L21" i="5"/>
  <c r="AB21" i="5" s="1"/>
  <c r="L22" i="5"/>
  <c r="AB22" i="5" s="1"/>
  <c r="L23" i="5"/>
  <c r="AB23" i="5" s="1"/>
  <c r="L24" i="5"/>
  <c r="AB24" i="5" s="1"/>
  <c r="L25" i="5"/>
  <c r="AB25" i="5" s="1"/>
  <c r="L26" i="5"/>
  <c r="L14" i="5"/>
  <c r="AB14" i="5" s="1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1" i="4"/>
  <c r="Y32" i="4"/>
  <c r="Y33" i="4"/>
  <c r="Y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1" i="4"/>
  <c r="M32" i="4"/>
  <c r="M33" i="4"/>
  <c r="M14" i="4"/>
  <c r="Q42" i="4"/>
  <c r="R42" i="4"/>
  <c r="S42" i="4"/>
  <c r="T42" i="4"/>
  <c r="U42" i="4"/>
  <c r="V42" i="4"/>
  <c r="W42" i="4"/>
  <c r="P45" i="4" s="1"/>
  <c r="X15" i="4"/>
  <c r="X16" i="4"/>
  <c r="X18" i="4"/>
  <c r="X19" i="4"/>
  <c r="X20" i="4"/>
  <c r="X21" i="4"/>
  <c r="X22" i="4"/>
  <c r="X23" i="4"/>
  <c r="X24" i="4"/>
  <c r="X25" i="4"/>
  <c r="X26" i="4"/>
  <c r="X27" i="4"/>
  <c r="X28" i="4"/>
  <c r="X29" i="4"/>
  <c r="X31" i="4"/>
  <c r="X32" i="4"/>
  <c r="X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1" i="4"/>
  <c r="AC32" i="4"/>
  <c r="AC33" i="4"/>
  <c r="AC14" i="4"/>
  <c r="AB34" i="4"/>
  <c r="AB35" i="4"/>
  <c r="AB36" i="4"/>
  <c r="AB37" i="4"/>
  <c r="AB38" i="4"/>
  <c r="AB39" i="4"/>
  <c r="AB40" i="4"/>
  <c r="E8" i="6"/>
  <c r="L33" i="4"/>
  <c r="L42" i="4" s="1"/>
  <c r="L15" i="4"/>
  <c r="L16" i="4"/>
  <c r="L17" i="4"/>
  <c r="AB17" i="4" s="1"/>
  <c r="L18" i="4"/>
  <c r="L19" i="4"/>
  <c r="L20" i="4"/>
  <c r="AB20" i="4" s="1"/>
  <c r="L21" i="4"/>
  <c r="AB21" i="4" s="1"/>
  <c r="L22" i="4"/>
  <c r="AB22" i="4" s="1"/>
  <c r="L23" i="4"/>
  <c r="L24" i="4"/>
  <c r="AB24" i="4" s="1"/>
  <c r="L25" i="4"/>
  <c r="AB25" i="4" s="1"/>
  <c r="L26" i="4"/>
  <c r="L27" i="4"/>
  <c r="L28" i="4"/>
  <c r="AB28" i="4" s="1"/>
  <c r="L29" i="4"/>
  <c r="AB29" i="4" s="1"/>
  <c r="L31" i="4"/>
  <c r="L32" i="4"/>
  <c r="L14" i="4"/>
  <c r="AB14" i="4" s="1"/>
  <c r="AB16" i="4" l="1"/>
  <c r="AB15" i="4"/>
  <c r="AB32" i="4"/>
  <c r="AB27" i="4"/>
  <c r="AB19" i="4"/>
  <c r="AB18" i="4"/>
  <c r="AB23" i="4"/>
  <c r="Y42" i="4"/>
  <c r="P44" i="4" s="1"/>
  <c r="AB31" i="4"/>
  <c r="AC42" i="4"/>
  <c r="AB26" i="4"/>
  <c r="D41" i="5"/>
  <c r="M42" i="4"/>
  <c r="X42" i="4"/>
  <c r="P43" i="4" s="1"/>
  <c r="C8" i="6"/>
  <c r="H8" i="6"/>
  <c r="P42" i="5"/>
  <c r="I8" i="6"/>
  <c r="B8" i="6"/>
  <c r="D8" i="6"/>
  <c r="F8" i="6"/>
  <c r="D42" i="5"/>
  <c r="AB33" i="4"/>
  <c r="G8" i="6"/>
  <c r="D45" i="4"/>
  <c r="AB45" i="4" s="1"/>
  <c r="AB43" i="5"/>
  <c r="D44" i="4" l="1"/>
  <c r="J8" i="6"/>
  <c r="J16" i="6" s="1"/>
  <c r="I11" i="6"/>
  <c r="D43" i="4"/>
  <c r="AB42" i="5"/>
  <c r="AC19" i="5"/>
  <c r="AB44" i="4"/>
  <c r="J11" i="6" l="1"/>
  <c r="Z42" i="4" l="1"/>
  <c r="AC22" i="5" l="1"/>
  <c r="AC21" i="5"/>
  <c r="AC20" i="5"/>
  <c r="AC18" i="5"/>
  <c r="AC17" i="5"/>
  <c r="AC16" i="5"/>
  <c r="AC15" i="5"/>
  <c r="AC14" i="5"/>
  <c r="AC40" i="5" s="1"/>
  <c r="L8" i="6" s="1"/>
  <c r="AB42" i="4" l="1"/>
  <c r="K8" i="6" s="1"/>
  <c r="M8" i="6" s="1"/>
  <c r="AB43" i="4" l="1"/>
  <c r="AB26" i="5"/>
  <c r="AB40" i="5"/>
  <c r="AD40" i="5"/>
  <c r="P41" i="5" l="1"/>
  <c r="AB41" i="5" s="1"/>
  <c r="K11" i="6" s="1"/>
</calcChain>
</file>

<file path=xl/sharedStrings.xml><?xml version="1.0" encoding="utf-8"?>
<sst xmlns="http://schemas.openxmlformats.org/spreadsheetml/2006/main" count="278" uniqueCount="147">
  <si>
    <t>Lp.</t>
  </si>
  <si>
    <t>Liczba godzin</t>
  </si>
  <si>
    <t>ECTS</t>
  </si>
  <si>
    <t>E</t>
  </si>
  <si>
    <t>ZzO</t>
  </si>
  <si>
    <t>Razem</t>
  </si>
  <si>
    <t>Kierownik przedmiotu</t>
  </si>
  <si>
    <t xml:space="preserve">Przedmiot  </t>
  </si>
  <si>
    <t>Łączna liczba ECTS</t>
  </si>
  <si>
    <t>w</t>
  </si>
  <si>
    <t>sem</t>
  </si>
  <si>
    <t xml:space="preserve">ćw </t>
  </si>
  <si>
    <t xml:space="preserve">k </t>
  </si>
  <si>
    <t>zp</t>
  </si>
  <si>
    <t>pz</t>
  </si>
  <si>
    <t>E-l</t>
  </si>
  <si>
    <t>sam.</t>
  </si>
  <si>
    <t>Łączna liczba godzin</t>
  </si>
  <si>
    <t>Liczba godzin bez samokształcenia</t>
  </si>
  <si>
    <t>sam .</t>
  </si>
  <si>
    <t>FARMACEUTYCZNY</t>
  </si>
  <si>
    <t>liczba godzin w semstrze</t>
  </si>
  <si>
    <t>dr Kinga Studzińska-Pasieka</t>
  </si>
  <si>
    <t xml:space="preserve">Forma zaliczenia
E, ZzO, Z </t>
  </si>
  <si>
    <t>…………………………………………….</t>
  </si>
  <si>
    <t xml:space="preserve">          Podpis Dziekana/Prodziekana</t>
  </si>
  <si>
    <t>WYDZIAŁ/ODDZIAŁ:</t>
  </si>
  <si>
    <t>KIERUNEK:</t>
  </si>
  <si>
    <t>SPECJALNOŚĆ:</t>
  </si>
  <si>
    <t>POZIOM KSZTAŁCENIA:</t>
  </si>
  <si>
    <t>PROFIL KSZTAŁCENIA:</t>
  </si>
  <si>
    <t>FORMA STUDIÓW:</t>
  </si>
  <si>
    <t>ROK STUDIÓW:</t>
  </si>
  <si>
    <t>ROK AKADEMICKI:</t>
  </si>
  <si>
    <t>prof. dr hab. Elżbieta Brzezińska</t>
  </si>
  <si>
    <t>prof. dr hab. Kazimierz Szewczyk</t>
  </si>
  <si>
    <t>liczba godzin w semestrze</t>
  </si>
  <si>
    <t>Forma zaliczenia E, ZzO, Z</t>
  </si>
  <si>
    <t>prof. dr hab. Krzysztof Walczyński</t>
  </si>
  <si>
    <t>Przedmioty fakultatywne*</t>
  </si>
  <si>
    <t>prof. dr hab. Jadwiga Szymańska</t>
  </si>
  <si>
    <t>KOSMETOLOGIA</t>
  </si>
  <si>
    <t>prof. dr hab. Elżbieta Budzisz</t>
  </si>
  <si>
    <t>prof. dr hab. Helena Rotsztejn</t>
  </si>
  <si>
    <t>dr hab. Bogusława Pietrzak</t>
  </si>
  <si>
    <t>prof. dr hab. Jolanta Kujawa</t>
  </si>
  <si>
    <t>Masaż limfatyczny</t>
  </si>
  <si>
    <t>dr Janusz Skubalski</t>
  </si>
  <si>
    <t xml:space="preserve">II </t>
  </si>
  <si>
    <t>II STOPNIA</t>
  </si>
  <si>
    <t xml:space="preserve">STACJONARNE </t>
  </si>
  <si>
    <t xml:space="preserve">I </t>
  </si>
  <si>
    <t>Alergologia</t>
  </si>
  <si>
    <t>prof. dr hab. Anna Zalewska-Janowska</t>
  </si>
  <si>
    <t>Rehabilitacja</t>
  </si>
  <si>
    <t>Mikrobiologia kliniczna</t>
  </si>
  <si>
    <t>Filozofia</t>
  </si>
  <si>
    <t>Podstawy socjologii</t>
  </si>
  <si>
    <t>Podstawy psychologii</t>
  </si>
  <si>
    <t>dr hab. prof. nadzw. Tomasz Sobów</t>
  </si>
  <si>
    <t>Prawo i ekonomia</t>
  </si>
  <si>
    <t>prod dr hab. Daria Orszulak-Michalak</t>
  </si>
  <si>
    <t>Metodologia badań analitycznych kosmetyków</t>
  </si>
  <si>
    <t>Sensoryka</t>
  </si>
  <si>
    <t>Surowce kosmetyczne</t>
  </si>
  <si>
    <t>Ziołolecznictwo i aromaterapia</t>
  </si>
  <si>
    <t>Dietetyka</t>
  </si>
  <si>
    <t>Dermatologia estetyczna</t>
  </si>
  <si>
    <t>prof. dr hab. Helena Rosztejn</t>
  </si>
  <si>
    <t>Grafika komputerowa</t>
  </si>
  <si>
    <t>Kosmetologia lecznicza</t>
  </si>
  <si>
    <t>Psychologiczne aspekty funkcjonowania na rynku pracy</t>
  </si>
  <si>
    <t>dr hab. prof. nadzw.Tomasz Sobów</t>
  </si>
  <si>
    <t>dr hab. prof. nadzw. Boguslaw Antoszewski</t>
  </si>
  <si>
    <t>Pacjent czy klient? Etyczne wymiary współczesnej kosmetologii</t>
  </si>
  <si>
    <t>Surowce pszczele w kosmetologii</t>
  </si>
  <si>
    <t>Zespoły hiperandrogenizacji u kobiet</t>
  </si>
  <si>
    <t>prof. dr hab. Andrzej Lewiński</t>
  </si>
  <si>
    <t>Endokrynologia starzenia</t>
  </si>
  <si>
    <t>Neurochemia</t>
  </si>
  <si>
    <t>prof. dr hab. Agnieszka Fogel</t>
  </si>
  <si>
    <t>Patomorfologia ogólna</t>
  </si>
  <si>
    <t>prof. dr hab. Marian Danilewicz</t>
  </si>
  <si>
    <t>Podstawy endokrynologii</t>
  </si>
  <si>
    <t>prof. dr hab. Radzislaw Kordek</t>
  </si>
  <si>
    <t>Toksykologia kosmetyku</t>
  </si>
  <si>
    <t>Podstaawy statystyki</t>
  </si>
  <si>
    <t>Perfumeria</t>
  </si>
  <si>
    <t>Przemyslowa produkcja kosmetyków</t>
  </si>
  <si>
    <t>Receptura preparatów kosmetycznych</t>
  </si>
  <si>
    <t>Środki zapachowe</t>
  </si>
  <si>
    <t>Nowowczesna aparatura w dermatologii</t>
  </si>
  <si>
    <t>Podstawy chirurgii plastycznej</t>
  </si>
  <si>
    <t>dr hab. prof. nadzw. Bogusław Antoszewski</t>
  </si>
  <si>
    <t>* minimum trzy do wyboru w ciągu całego roku akademickiego (koniecznie dwa w semetrze I i jeden w semestrze II)</t>
  </si>
  <si>
    <t>Toksyczność substancji pochodzenia naturalnego</t>
  </si>
  <si>
    <t>Bezpieczeństwo stosowania leków bez recepty</t>
  </si>
  <si>
    <t>Biochemiczne aspekty zaburzeń odżywiania</t>
  </si>
  <si>
    <t>Moda na urodę, zdrowie i sport</t>
  </si>
  <si>
    <t>Estetyzacja ciała w zmedykalizowanym społeczeństwie</t>
  </si>
  <si>
    <t>Bezpieczeństwo stosowania preparatów i zabiegów kosmetycznych w trakcie farmakoterapii</t>
  </si>
  <si>
    <t>Medycyna "przeciwstarzeniowa"</t>
  </si>
  <si>
    <t>Analityczne i fizykochemiczne metody oceny surowców kosmetycznych</t>
  </si>
  <si>
    <t>Wspólpraca kosmetologa z chirurgiem plastycznym</t>
  </si>
  <si>
    <t>Strategie antystresowe</t>
  </si>
  <si>
    <t>Możliwość zastosowania zabiegów łączonych w kosmetologii</t>
  </si>
  <si>
    <t>Fascynujący organ - mózg</t>
  </si>
  <si>
    <t>prof. dr hab. Joanna Kujawa</t>
  </si>
  <si>
    <t>dr Paweł Lisiecki</t>
  </si>
  <si>
    <t xml:space="preserve"> dr hab. Elżbieta Bruchajzer</t>
  </si>
  <si>
    <t>Marketing dla kosmetologa</t>
  </si>
  <si>
    <t>dr Piotr Szymczyk</t>
  </si>
  <si>
    <t>Biotechnologia w kosmetologii</t>
  </si>
  <si>
    <t>Prof.. Helena Rotsztejn</t>
  </si>
  <si>
    <t>Kosmetologia zabiegi łączone</t>
  </si>
  <si>
    <t>2018/2019</t>
  </si>
  <si>
    <t>OGÓLNOAKADEMICKI</t>
  </si>
  <si>
    <t>Ćwiczenia specjalistyczne z elementami badań naukowych, przygotowanie pracy magisterskiej</t>
  </si>
  <si>
    <t>KONTAKTOWE</t>
  </si>
  <si>
    <t>Liczba godzin samokształcenia</t>
  </si>
  <si>
    <t>Sem.</t>
  </si>
  <si>
    <t>Cw.</t>
  </si>
  <si>
    <t>e-learn.</t>
  </si>
  <si>
    <t>SELF</t>
  </si>
  <si>
    <t>KONTAKT</t>
  </si>
  <si>
    <t>tok studiów</t>
  </si>
  <si>
    <t>Wyk</t>
  </si>
  <si>
    <t>Praktyki dwutygodniowe w laboratorium badawczym, przemyśle, gabinecie</t>
  </si>
  <si>
    <t>Podstawy onkologii skóry</t>
  </si>
  <si>
    <t>2018/19</t>
  </si>
  <si>
    <t>* minimum cztery do wyboru w ciągu całego roku akademickiego (koniecznie dwa w semetrze I i dwa w semestrze II)</t>
  </si>
  <si>
    <t>Komunikacja z klientem anglojęzycznym</t>
  </si>
  <si>
    <t>mgr Ewelina Namiecińska</t>
  </si>
  <si>
    <t>Język obcy</t>
  </si>
  <si>
    <r>
      <rPr>
        <b/>
        <sz val="14"/>
        <rFont val="Times New Roman"/>
        <family val="1"/>
        <charset val="238"/>
      </rPr>
      <t>w</t>
    </r>
    <r>
      <rPr>
        <sz val="14"/>
        <rFont val="Times New Roman"/>
        <family val="1"/>
        <charset val="238"/>
      </rPr>
      <t xml:space="preserve"> - wykłady; </t>
    </r>
    <r>
      <rPr>
        <b/>
        <sz val="14"/>
        <rFont val="Times New Roman"/>
        <family val="1"/>
        <charset val="238"/>
      </rPr>
      <t>sem</t>
    </r>
    <r>
      <rPr>
        <sz val="14"/>
        <rFont val="Times New Roman"/>
        <family val="1"/>
        <charset val="238"/>
      </rPr>
      <t xml:space="preserve"> - seminarium; </t>
    </r>
    <r>
      <rPr>
        <b/>
        <sz val="14"/>
        <rFont val="Times New Roman"/>
        <family val="1"/>
        <charset val="238"/>
      </rPr>
      <t>ćw</t>
    </r>
    <r>
      <rPr>
        <sz val="14"/>
        <rFont val="Times New Roman"/>
        <family val="1"/>
        <charset val="238"/>
      </rPr>
      <t xml:space="preserve"> - ćwiczenia; </t>
    </r>
    <r>
      <rPr>
        <b/>
        <sz val="14"/>
        <rFont val="Times New Roman"/>
        <family val="1"/>
        <charset val="238"/>
      </rPr>
      <t xml:space="preserve">k </t>
    </r>
    <r>
      <rPr>
        <sz val="14"/>
        <rFont val="Times New Roman"/>
        <family val="1"/>
        <charset val="238"/>
      </rPr>
      <t xml:space="preserve">- zajęcia klinicnze; </t>
    </r>
    <r>
      <rPr>
        <b/>
        <sz val="14"/>
        <rFont val="Times New Roman"/>
        <family val="1"/>
        <charset val="238"/>
      </rPr>
      <t>zp</t>
    </r>
    <r>
      <rPr>
        <sz val="14"/>
        <rFont val="Times New Roman"/>
        <family val="1"/>
        <charset val="238"/>
      </rPr>
      <t xml:space="preserve"> - zajęcia praktyczne; </t>
    </r>
    <r>
      <rPr>
        <b/>
        <sz val="14"/>
        <rFont val="Times New Roman"/>
        <family val="1"/>
        <charset val="238"/>
      </rPr>
      <t>pz</t>
    </r>
    <r>
      <rPr>
        <sz val="14"/>
        <rFont val="Times New Roman"/>
        <family val="1"/>
        <charset val="238"/>
      </rPr>
      <t xml:space="preserve"> - praktyki zawodowe;</t>
    </r>
    <r>
      <rPr>
        <b/>
        <sz val="14"/>
        <rFont val="Times New Roman"/>
        <family val="1"/>
        <charset val="238"/>
      </rPr>
      <t xml:space="preserve"> E-l</t>
    </r>
    <r>
      <rPr>
        <sz val="14"/>
        <rFont val="Times New Roman"/>
        <family val="1"/>
        <charset val="238"/>
      </rPr>
      <t xml:space="preserve"> - e-learning; </t>
    </r>
    <r>
      <rPr>
        <b/>
        <sz val="14"/>
        <rFont val="Times New Roman"/>
        <family val="1"/>
        <charset val="238"/>
      </rPr>
      <t>sam</t>
    </r>
    <r>
      <rPr>
        <sz val="14"/>
        <rFont val="Times New Roman"/>
        <family val="1"/>
        <charset val="238"/>
      </rPr>
      <t xml:space="preserve"> - samoksztalcenie;</t>
    </r>
    <r>
      <rPr>
        <b/>
        <sz val="14"/>
        <rFont val="Times New Roman"/>
        <family val="1"/>
        <charset val="238"/>
      </rPr>
      <t xml:space="preserve"> E</t>
    </r>
    <r>
      <rPr>
        <sz val="14"/>
        <rFont val="Times New Roman"/>
        <family val="1"/>
        <charset val="238"/>
      </rPr>
      <t xml:space="preserve"> - egzamin; </t>
    </r>
    <r>
      <rPr>
        <b/>
        <sz val="14"/>
        <rFont val="Times New Roman"/>
        <family val="1"/>
        <charset val="238"/>
      </rPr>
      <t>ZzO</t>
    </r>
    <r>
      <rPr>
        <sz val="14"/>
        <rFont val="Times New Roman"/>
        <family val="1"/>
        <charset val="238"/>
      </rPr>
      <t xml:space="preserve"> - zaliczenie z oceną; </t>
    </r>
    <r>
      <rPr>
        <b/>
        <sz val="14"/>
        <rFont val="Times New Roman"/>
        <family val="1"/>
        <charset val="238"/>
      </rPr>
      <t>Z</t>
    </r>
    <r>
      <rPr>
        <sz val="14"/>
        <rFont val="Times New Roman"/>
        <family val="1"/>
        <charset val="238"/>
      </rPr>
      <t xml:space="preserve"> - zaliczenie</t>
    </r>
  </si>
  <si>
    <r>
      <t xml:space="preserve">Semestr </t>
    </r>
    <r>
      <rPr>
        <b/>
        <sz val="16"/>
        <color rgb="FFFF0000"/>
        <rFont val="Times New Roman"/>
        <family val="1"/>
        <charset val="238"/>
      </rPr>
      <t>3</t>
    </r>
    <r>
      <rPr>
        <b/>
        <sz val="16"/>
        <rFont val="Times New Roman"/>
        <family val="1"/>
        <charset val="238"/>
      </rPr>
      <t xml:space="preserve"> - zimowy</t>
    </r>
  </si>
  <si>
    <r>
      <t xml:space="preserve">Semestr </t>
    </r>
    <r>
      <rPr>
        <b/>
        <sz val="16"/>
        <color rgb="FFFF0000"/>
        <rFont val="Times New Roman"/>
        <family val="1"/>
        <charset val="238"/>
      </rPr>
      <t>4</t>
    </r>
    <r>
      <rPr>
        <b/>
        <sz val="16"/>
        <rFont val="Times New Roman"/>
        <family val="1"/>
        <charset val="238"/>
      </rPr>
      <t xml:space="preserve"> -  letni</t>
    </r>
  </si>
  <si>
    <r>
      <rPr>
        <b/>
        <sz val="16"/>
        <rFont val="Times New Roman"/>
        <family val="1"/>
        <charset val="238"/>
      </rPr>
      <t>w</t>
    </r>
    <r>
      <rPr>
        <sz val="16"/>
        <rFont val="Times New Roman"/>
        <family val="1"/>
        <charset val="238"/>
      </rPr>
      <t xml:space="preserve"> - wykłady; </t>
    </r>
    <r>
      <rPr>
        <b/>
        <sz val="16"/>
        <rFont val="Times New Roman"/>
        <family val="1"/>
        <charset val="238"/>
      </rPr>
      <t>sem</t>
    </r>
    <r>
      <rPr>
        <sz val="16"/>
        <rFont val="Times New Roman"/>
        <family val="1"/>
        <charset val="238"/>
      </rPr>
      <t xml:space="preserve"> - seminarium; </t>
    </r>
    <r>
      <rPr>
        <b/>
        <sz val="16"/>
        <rFont val="Times New Roman"/>
        <family val="1"/>
        <charset val="238"/>
      </rPr>
      <t>ćw</t>
    </r>
    <r>
      <rPr>
        <sz val="16"/>
        <rFont val="Times New Roman"/>
        <family val="1"/>
        <charset val="238"/>
      </rPr>
      <t xml:space="preserve"> - ćwiczenia; </t>
    </r>
    <r>
      <rPr>
        <b/>
        <sz val="16"/>
        <rFont val="Times New Roman"/>
        <family val="1"/>
        <charset val="238"/>
      </rPr>
      <t xml:space="preserve">k </t>
    </r>
    <r>
      <rPr>
        <sz val="16"/>
        <rFont val="Times New Roman"/>
        <family val="1"/>
        <charset val="238"/>
      </rPr>
      <t xml:space="preserve">- zajęcia klinicnze; </t>
    </r>
    <r>
      <rPr>
        <b/>
        <sz val="16"/>
        <rFont val="Times New Roman"/>
        <family val="1"/>
        <charset val="238"/>
      </rPr>
      <t>zp</t>
    </r>
    <r>
      <rPr>
        <sz val="16"/>
        <rFont val="Times New Roman"/>
        <family val="1"/>
        <charset val="238"/>
      </rPr>
      <t xml:space="preserve"> - zajęcia praktyczne; </t>
    </r>
    <r>
      <rPr>
        <b/>
        <sz val="16"/>
        <rFont val="Times New Roman"/>
        <family val="1"/>
        <charset val="238"/>
      </rPr>
      <t>pz</t>
    </r>
    <r>
      <rPr>
        <sz val="16"/>
        <rFont val="Times New Roman"/>
        <family val="1"/>
        <charset val="238"/>
      </rPr>
      <t xml:space="preserve"> - praktyki zawodowe;</t>
    </r>
    <r>
      <rPr>
        <b/>
        <sz val="16"/>
        <rFont val="Times New Roman"/>
        <family val="1"/>
        <charset val="238"/>
      </rPr>
      <t xml:space="preserve"> E-l</t>
    </r>
    <r>
      <rPr>
        <sz val="16"/>
        <rFont val="Times New Roman"/>
        <family val="1"/>
        <charset val="238"/>
      </rPr>
      <t xml:space="preserve"> - e-learning; </t>
    </r>
    <r>
      <rPr>
        <b/>
        <sz val="16"/>
        <rFont val="Times New Roman"/>
        <family val="1"/>
        <charset val="238"/>
      </rPr>
      <t>sam</t>
    </r>
    <r>
      <rPr>
        <sz val="16"/>
        <rFont val="Times New Roman"/>
        <family val="1"/>
        <charset val="238"/>
      </rPr>
      <t xml:space="preserve"> - samoksztalcenie;</t>
    </r>
    <r>
      <rPr>
        <b/>
        <sz val="16"/>
        <rFont val="Times New Roman"/>
        <family val="1"/>
        <charset val="238"/>
      </rPr>
      <t xml:space="preserve"> E</t>
    </r>
    <r>
      <rPr>
        <sz val="16"/>
        <rFont val="Times New Roman"/>
        <family val="1"/>
        <charset val="238"/>
      </rPr>
      <t xml:space="preserve"> - egzamin; </t>
    </r>
    <r>
      <rPr>
        <b/>
        <sz val="16"/>
        <rFont val="Times New Roman"/>
        <family val="1"/>
        <charset val="238"/>
      </rPr>
      <t>ZzO</t>
    </r>
    <r>
      <rPr>
        <sz val="16"/>
        <rFont val="Times New Roman"/>
        <family val="1"/>
        <charset val="238"/>
      </rPr>
      <t xml:space="preserve"> - zaliczenie z oceną; </t>
    </r>
    <r>
      <rPr>
        <b/>
        <sz val="16"/>
        <rFont val="Times New Roman"/>
        <family val="1"/>
        <charset val="238"/>
      </rPr>
      <t>Z</t>
    </r>
    <r>
      <rPr>
        <sz val="16"/>
        <rFont val="Times New Roman"/>
        <family val="1"/>
        <charset val="238"/>
      </rPr>
      <t xml:space="preserve"> - zaliczenie</t>
    </r>
  </si>
  <si>
    <r>
      <t xml:space="preserve">      </t>
    </r>
    <r>
      <rPr>
        <sz val="14"/>
        <rFont val="Times New Roman"/>
        <family val="1"/>
        <charset val="238"/>
      </rPr>
      <t xml:space="preserve">    Podpis Dziekana/Prodziekana</t>
    </r>
  </si>
  <si>
    <t>dr Magdalena Wieczorkowska</t>
  </si>
  <si>
    <t>dr Waldemar Kwiatkowski</t>
  </si>
  <si>
    <t>dr Aneta Mamos</t>
  </si>
  <si>
    <t>dr hab. prof. nadzw. Bolesław Karwowski</t>
  </si>
  <si>
    <t>dr hab. prof. nadzw.Bolesław Karwowski</t>
  </si>
  <si>
    <t>dr hab. prof. nadzw.Bogusława Pietrzak</t>
  </si>
  <si>
    <r>
      <t xml:space="preserve">Semestr </t>
    </r>
    <r>
      <rPr>
        <b/>
        <sz val="16"/>
        <color rgb="FFFF0000"/>
        <rFont val="Times New Roman"/>
        <family val="1"/>
        <charset val="238"/>
      </rPr>
      <t xml:space="preserve"> 1</t>
    </r>
    <r>
      <rPr>
        <b/>
        <sz val="16"/>
        <rFont val="Times New Roman"/>
        <family val="1"/>
        <charset val="238"/>
      </rPr>
      <t xml:space="preserve">  - zimowy</t>
    </r>
  </si>
  <si>
    <r>
      <t xml:space="preserve">Semestr </t>
    </r>
    <r>
      <rPr>
        <b/>
        <sz val="16"/>
        <color rgb="FFFF0000"/>
        <rFont val="Times New Roman"/>
        <family val="1"/>
        <charset val="238"/>
      </rPr>
      <t>2</t>
    </r>
    <r>
      <rPr>
        <b/>
        <sz val="16"/>
        <rFont val="Times New Roman"/>
        <family val="1"/>
        <charset val="238"/>
      </rPr>
      <t xml:space="preserve"> -  letni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</si>
</sst>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name val="Arial CE"/>
      <charset val="238"/>
    </font>
    <font>
      <b/>
      <sz val="16"/>
      <color rgb="FFFF0000"/>
      <name val="Times New Roman"/>
      <family val="1"/>
      <charset val="238"/>
    </font>
    <font>
      <sz val="16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6"/>
      <color theme="1"/>
      <name val="Times New Roman"/>
      <family val="1"/>
      <charset val="238"/>
    </font>
    <font>
      <i/>
      <sz val="16"/>
      <name val="Times New Roman"/>
      <family val="1"/>
      <charset val="238"/>
    </font>
    <font>
      <b/>
      <i/>
      <sz val="16"/>
      <name val="Times New Roman"/>
      <family val="1"/>
      <charset val="238"/>
    </font>
    <font>
      <sz val="14"/>
      <color rgb="FFFF0000"/>
      <name val="Arial CE"/>
      <charset val="238"/>
    </font>
    <font>
      <sz val="14"/>
      <name val="Arial CE"/>
      <charset val="238"/>
    </font>
    <font>
      <sz val="14"/>
      <color rgb="FF7030A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2" fillId="3" borderId="0" applyNumberFormat="0" applyBorder="0" applyAlignment="0" applyProtection="0"/>
  </cellStyleXfs>
  <cellXfs count="3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33" xfId="0" applyFont="1" applyBorder="1" applyAlignment="1">
      <alignment vertical="center" wrapText="1"/>
    </xf>
    <xf numFmtId="0" fontId="25" fillId="0" borderId="0" xfId="0" applyFont="1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/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" fontId="0" fillId="0" borderId="0" xfId="0" applyNumberFormat="1"/>
    <xf numFmtId="0" fontId="23" fillId="0" borderId="0" xfId="0" applyFont="1" applyAlignment="1">
      <alignment horizontal="center"/>
    </xf>
    <xf numFmtId="0" fontId="27" fillId="0" borderId="0" xfId="0" applyFont="1"/>
    <xf numFmtId="0" fontId="30" fillId="0" borderId="0" xfId="0" applyFont="1"/>
    <xf numFmtId="0" fontId="32" fillId="0" borderId="0" xfId="0" applyFont="1" applyAlignment="1">
      <alignment horizontal="center"/>
    </xf>
    <xf numFmtId="0" fontId="3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3" fillId="28" borderId="12" xfId="0" applyFont="1" applyFill="1" applyBorder="1" applyAlignment="1">
      <alignment horizontal="center"/>
    </xf>
    <xf numFmtId="0" fontId="33" fillId="28" borderId="28" xfId="0" applyFont="1" applyFill="1" applyBorder="1" applyAlignment="1">
      <alignment horizontal="center" vertical="center" textRotation="90"/>
    </xf>
    <xf numFmtId="0" fontId="33" fillId="28" borderId="22" xfId="0" applyFont="1" applyFill="1" applyBorder="1" applyAlignment="1">
      <alignment horizontal="center" vertical="center" textRotation="90"/>
    </xf>
    <xf numFmtId="0" fontId="33" fillId="28" borderId="22" xfId="0" applyFont="1" applyFill="1" applyBorder="1" applyAlignment="1">
      <alignment horizontal="center" vertical="center" textRotation="90" wrapText="1"/>
    </xf>
    <xf numFmtId="0" fontId="33" fillId="28" borderId="27" xfId="0" applyFont="1" applyFill="1" applyBorder="1" applyAlignment="1">
      <alignment horizontal="center" vertical="center" textRotation="90" wrapText="1"/>
    </xf>
    <xf numFmtId="0" fontId="34" fillId="28" borderId="27" xfId="0" applyFont="1" applyFill="1" applyBorder="1" applyAlignment="1">
      <alignment horizontal="center" vertical="center" textRotation="90"/>
    </xf>
    <xf numFmtId="0" fontId="34" fillId="28" borderId="22" xfId="0" applyFont="1" applyFill="1" applyBorder="1" applyAlignment="1">
      <alignment horizontal="center" vertical="center" textRotation="90"/>
    </xf>
    <xf numFmtId="0" fontId="36" fillId="0" borderId="19" xfId="0" applyFont="1" applyBorder="1" applyAlignment="1">
      <alignment horizontal="center" vertical="center"/>
    </xf>
    <xf numFmtId="0" fontId="33" fillId="0" borderId="15" xfId="0" applyFont="1" applyBorder="1" applyAlignment="1">
      <alignment vertical="center" wrapText="1"/>
    </xf>
    <xf numFmtId="0" fontId="33" fillId="0" borderId="19" xfId="0" applyFont="1" applyBorder="1" applyAlignment="1">
      <alignment horizontal="left" vertical="center" wrapText="1"/>
    </xf>
    <xf numFmtId="0" fontId="36" fillId="0" borderId="17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24" borderId="18" xfId="0" applyFont="1" applyFill="1" applyBorder="1" applyAlignment="1">
      <alignment horizontal="center" vertical="center"/>
    </xf>
    <xf numFmtId="0" fontId="36" fillId="27" borderId="18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1" fontId="33" fillId="0" borderId="23" xfId="0" applyNumberFormat="1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3" fillId="0" borderId="14" xfId="0" applyFont="1" applyBorder="1" applyAlignment="1">
      <alignment vertical="center" wrapText="1"/>
    </xf>
    <xf numFmtId="0" fontId="33" fillId="0" borderId="20" xfId="0" applyFont="1" applyBorder="1" applyAlignment="1">
      <alignment horizontal="left" vertical="center" wrapText="1"/>
    </xf>
    <xf numFmtId="1" fontId="36" fillId="0" borderId="13" xfId="0" applyNumberFormat="1" applyFont="1" applyFill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36" fillId="27" borderId="1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3" fillId="0" borderId="43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left" vertical="center" wrapText="1"/>
    </xf>
    <xf numFmtId="0" fontId="33" fillId="0" borderId="65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3" fillId="0" borderId="53" xfId="0" applyFont="1" applyBorder="1" applyAlignment="1">
      <alignment horizontal="left" vertical="center" wrapText="1"/>
    </xf>
    <xf numFmtId="0" fontId="33" fillId="0" borderId="70" xfId="0" applyFont="1" applyFill="1" applyBorder="1" applyAlignment="1">
      <alignment horizontal="left" vertical="center" wrapText="1"/>
    </xf>
    <xf numFmtId="0" fontId="36" fillId="0" borderId="47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6" fillId="24" borderId="48" xfId="0" applyFont="1" applyFill="1" applyBorder="1" applyAlignment="1">
      <alignment horizontal="center" vertical="center"/>
    </xf>
    <xf numFmtId="0" fontId="36" fillId="27" borderId="48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36" fillId="24" borderId="61" xfId="0" applyFont="1" applyFill="1" applyBorder="1" applyAlignment="1">
      <alignment horizontal="center" vertical="center"/>
    </xf>
    <xf numFmtId="0" fontId="36" fillId="27" borderId="63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24" borderId="73" xfId="0" applyFont="1" applyFill="1" applyBorder="1" applyAlignment="1">
      <alignment horizontal="center" vertical="center"/>
    </xf>
    <xf numFmtId="0" fontId="36" fillId="27" borderId="75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9" fillId="0" borderId="56" xfId="0" applyFont="1" applyBorder="1" applyAlignment="1">
      <alignment horizontal="left" vertical="center" wrapText="1"/>
    </xf>
    <xf numFmtId="0" fontId="39" fillId="0" borderId="58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center"/>
    </xf>
    <xf numFmtId="1" fontId="39" fillId="0" borderId="54" xfId="0" applyNumberFormat="1" applyFont="1" applyFill="1" applyBorder="1" applyAlignment="1">
      <alignment horizontal="center" vertical="center"/>
    </xf>
    <xf numFmtId="1" fontId="39" fillId="24" borderId="54" xfId="0" applyNumberFormat="1" applyFont="1" applyFill="1" applyBorder="1" applyAlignment="1">
      <alignment horizontal="center" vertical="center"/>
    </xf>
    <xf numFmtId="1" fontId="39" fillId="27" borderId="59" xfId="0" applyNumberFormat="1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horizontal="center" vertical="center"/>
    </xf>
    <xf numFmtId="0" fontId="34" fillId="25" borderId="22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3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0" fontId="39" fillId="27" borderId="16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left" wrapText="1"/>
    </xf>
    <xf numFmtId="0" fontId="36" fillId="0" borderId="10" xfId="0" applyFont="1" applyBorder="1" applyAlignment="1">
      <alignment horizontal="center" vertical="center"/>
    </xf>
    <xf numFmtId="0" fontId="39" fillId="0" borderId="42" xfId="0" applyFont="1" applyBorder="1" applyAlignment="1">
      <alignment horizontal="left" wrapText="1"/>
    </xf>
    <xf numFmtId="0" fontId="39" fillId="0" borderId="23" xfId="0" applyFont="1" applyFill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9" fillId="0" borderId="43" xfId="0" applyFont="1" applyBorder="1" applyAlignment="1">
      <alignment horizontal="left" wrapText="1"/>
    </xf>
    <xf numFmtId="0" fontId="39" fillId="0" borderId="66" xfId="0" applyFont="1" applyFill="1" applyBorder="1" applyAlignment="1">
      <alignment horizontal="center" vertical="center"/>
    </xf>
    <xf numFmtId="0" fontId="39" fillId="0" borderId="67" xfId="0" applyFont="1" applyFill="1" applyBorder="1" applyAlignment="1">
      <alignment horizontal="center" vertical="center"/>
    </xf>
    <xf numFmtId="0" fontId="39" fillId="24" borderId="67" xfId="0" applyFont="1" applyFill="1" applyBorder="1" applyAlignment="1">
      <alignment horizontal="center" vertical="center"/>
    </xf>
    <xf numFmtId="0" fontId="39" fillId="27" borderId="68" xfId="0" applyFont="1" applyFill="1" applyBorder="1" applyAlignment="1">
      <alignment horizontal="center" vertical="center"/>
    </xf>
    <xf numFmtId="0" fontId="39" fillId="0" borderId="68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9" fillId="0" borderId="71" xfId="0" applyFont="1" applyFill="1" applyBorder="1" applyAlignment="1">
      <alignment horizontal="center" vertical="center"/>
    </xf>
    <xf numFmtId="0" fontId="39" fillId="0" borderId="69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24" borderId="54" xfId="0" applyFont="1" applyFill="1" applyBorder="1" applyAlignment="1">
      <alignment horizontal="center" vertical="center"/>
    </xf>
    <xf numFmtId="0" fontId="36" fillId="27" borderId="68" xfId="0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/>
    </xf>
    <xf numFmtId="0" fontId="33" fillId="0" borderId="12" xfId="0" applyFont="1" applyBorder="1" applyAlignment="1">
      <alignment wrapText="1"/>
    </xf>
    <xf numFmtId="0" fontId="33" fillId="0" borderId="23" xfId="0" applyFont="1" applyBorder="1" applyAlignment="1">
      <alignment wrapText="1"/>
    </xf>
    <xf numFmtId="0" fontId="33" fillId="0" borderId="11" xfId="0" applyFont="1" applyFill="1" applyBorder="1" applyAlignment="1">
      <alignment horizontal="center"/>
    </xf>
    <xf numFmtId="1" fontId="33" fillId="0" borderId="40" xfId="0" applyNumberFormat="1" applyFont="1" applyFill="1" applyBorder="1" applyAlignment="1">
      <alignment horizontal="center"/>
    </xf>
    <xf numFmtId="1" fontId="33" fillId="24" borderId="40" xfId="0" applyNumberFormat="1" applyFont="1" applyFill="1" applyBorder="1" applyAlignment="1">
      <alignment horizontal="center"/>
    </xf>
    <xf numFmtId="1" fontId="33" fillId="27" borderId="40" xfId="0" applyNumberFormat="1" applyFont="1" applyFill="1" applyBorder="1" applyAlignment="1">
      <alignment horizontal="center"/>
    </xf>
    <xf numFmtId="1" fontId="33" fillId="0" borderId="12" xfId="0" applyNumberFormat="1" applyFont="1" applyFill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3" fillId="0" borderId="22" xfId="0" applyFont="1" applyBorder="1" applyAlignment="1">
      <alignment wrapText="1"/>
    </xf>
    <xf numFmtId="0" fontId="33" fillId="0" borderId="28" xfId="0" applyFont="1" applyBorder="1" applyAlignment="1">
      <alignment wrapText="1"/>
    </xf>
    <xf numFmtId="0" fontId="33" fillId="25" borderId="28" xfId="0" applyFont="1" applyFill="1" applyBorder="1" applyAlignment="1">
      <alignment horizontal="center"/>
    </xf>
    <xf numFmtId="0" fontId="33" fillId="25" borderId="34" xfId="0" applyFont="1" applyFill="1" applyBorder="1" applyAlignment="1">
      <alignment horizontal="center"/>
    </xf>
    <xf numFmtId="0" fontId="33" fillId="25" borderId="27" xfId="0" applyFont="1" applyFill="1" applyBorder="1" applyAlignment="1">
      <alignment horizontal="center"/>
    </xf>
    <xf numFmtId="0" fontId="33" fillId="25" borderId="22" xfId="0" applyFont="1" applyFill="1" applyBorder="1" applyAlignment="1">
      <alignment horizontal="center"/>
    </xf>
    <xf numFmtId="1" fontId="33" fillId="25" borderId="24" xfId="0" applyNumberFormat="1" applyFont="1" applyFill="1" applyBorder="1" applyAlignment="1">
      <alignment horizontal="center"/>
    </xf>
    <xf numFmtId="0" fontId="34" fillId="0" borderId="24" xfId="0" applyFont="1" applyBorder="1"/>
    <xf numFmtId="0" fontId="36" fillId="0" borderId="37" xfId="0" applyFont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/>
    </xf>
    <xf numFmtId="0" fontId="34" fillId="0" borderId="12" xfId="0" applyFont="1" applyBorder="1"/>
    <xf numFmtId="0" fontId="37" fillId="0" borderId="0" xfId="0" applyFont="1" applyAlignment="1">
      <alignment horizontal="center"/>
    </xf>
    <xf numFmtId="0" fontId="37" fillId="0" borderId="0" xfId="0" applyFont="1"/>
    <xf numFmtId="0" fontId="36" fillId="0" borderId="0" xfId="0" applyFont="1" applyAlignment="1">
      <alignment horizontal="center"/>
    </xf>
    <xf numFmtId="0" fontId="36" fillId="0" borderId="0" xfId="0" applyFont="1"/>
    <xf numFmtId="0" fontId="26" fillId="0" borderId="0" xfId="0" applyFont="1"/>
    <xf numFmtId="0" fontId="36" fillId="0" borderId="20" xfId="0" applyFont="1" applyBorder="1" applyAlignment="1">
      <alignment horizontal="left" vertical="center" wrapText="1"/>
    </xf>
    <xf numFmtId="0" fontId="36" fillId="0" borderId="65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>
      <alignment horizontal="left" vertical="center" wrapText="1"/>
    </xf>
    <xf numFmtId="0" fontId="36" fillId="0" borderId="52" xfId="0" applyFont="1" applyFill="1" applyBorder="1" applyAlignment="1">
      <alignment horizontal="left" vertical="center" wrapText="1"/>
    </xf>
    <xf numFmtId="0" fontId="33" fillId="26" borderId="12" xfId="0" applyFont="1" applyFill="1" applyBorder="1" applyAlignment="1">
      <alignment horizontal="center"/>
    </xf>
    <xf numFmtId="0" fontId="33" fillId="26" borderId="28" xfId="0" applyFont="1" applyFill="1" applyBorder="1" applyAlignment="1">
      <alignment horizontal="center" vertical="center" textRotation="90"/>
    </xf>
    <xf numFmtId="0" fontId="33" fillId="26" borderId="22" xfId="0" applyFont="1" applyFill="1" applyBorder="1" applyAlignment="1">
      <alignment horizontal="center" vertical="center" textRotation="90"/>
    </xf>
    <xf numFmtId="0" fontId="33" fillId="26" borderId="22" xfId="0" applyFont="1" applyFill="1" applyBorder="1" applyAlignment="1">
      <alignment horizontal="center" vertical="center" textRotation="90" wrapText="1"/>
    </xf>
    <xf numFmtId="0" fontId="33" fillId="26" borderId="27" xfId="0" applyFont="1" applyFill="1" applyBorder="1" applyAlignment="1">
      <alignment horizontal="center" vertical="center" textRotation="90" wrapText="1"/>
    </xf>
    <xf numFmtId="0" fontId="34" fillId="26" borderId="27" xfId="0" applyFont="1" applyFill="1" applyBorder="1" applyAlignment="1">
      <alignment horizontal="center" vertical="center" textRotation="90"/>
    </xf>
    <xf numFmtId="0" fontId="34" fillId="26" borderId="22" xfId="0" applyFont="1" applyFill="1" applyBorder="1" applyAlignment="1">
      <alignment horizontal="center" vertical="center" textRotation="90"/>
    </xf>
    <xf numFmtId="0" fontId="36" fillId="0" borderId="15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vertical="center" wrapText="1"/>
    </xf>
    <xf numFmtId="0" fontId="33" fillId="0" borderId="52" xfId="0" applyFont="1" applyBorder="1" applyAlignment="1">
      <alignment horizontal="left" vertical="center" wrapText="1"/>
    </xf>
    <xf numFmtId="0" fontId="36" fillId="0" borderId="32" xfId="0" applyFont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left" vertical="center" wrapText="1"/>
    </xf>
    <xf numFmtId="0" fontId="36" fillId="0" borderId="53" xfId="0" applyFont="1" applyBorder="1" applyAlignment="1">
      <alignment horizontal="center" vertical="center"/>
    </xf>
    <xf numFmtId="0" fontId="33" fillId="0" borderId="53" xfId="0" applyFont="1" applyFill="1" applyBorder="1" applyAlignment="1">
      <alignment vertical="center" wrapText="1"/>
    </xf>
    <xf numFmtId="0" fontId="33" fillId="0" borderId="48" xfId="0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3" fillId="0" borderId="11" xfId="0" applyFont="1" applyFill="1" applyBorder="1" applyAlignment="1">
      <alignment vertical="center" wrapText="1"/>
    </xf>
    <xf numFmtId="0" fontId="33" fillId="0" borderId="40" xfId="0" applyFont="1" applyFill="1" applyBorder="1" applyAlignment="1">
      <alignment horizontal="left" vertical="center" wrapText="1"/>
    </xf>
    <xf numFmtId="0" fontId="36" fillId="0" borderId="67" xfId="0" applyFont="1" applyFill="1" applyBorder="1" applyAlignment="1">
      <alignment horizontal="center" vertical="center"/>
    </xf>
    <xf numFmtId="0" fontId="36" fillId="27" borderId="59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9" fillId="0" borderId="54" xfId="0" applyFont="1" applyFill="1" applyBorder="1" applyAlignment="1">
      <alignment vertical="center" wrapText="1"/>
    </xf>
    <xf numFmtId="0" fontId="39" fillId="0" borderId="59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center" vertical="center"/>
    </xf>
    <xf numFmtId="1" fontId="36" fillId="24" borderId="18" xfId="0" applyNumberFormat="1" applyFont="1" applyFill="1" applyBorder="1" applyAlignment="1">
      <alignment horizontal="center" vertical="center"/>
    </xf>
    <xf numFmtId="1" fontId="36" fillId="24" borderId="30" xfId="0" applyNumberFormat="1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24" borderId="59" xfId="0" applyFont="1" applyFill="1" applyBorder="1" applyAlignment="1">
      <alignment horizontal="center" vertical="center"/>
    </xf>
    <xf numFmtId="0" fontId="36" fillId="24" borderId="57" xfId="0" applyFont="1" applyFill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36" fillId="24" borderId="16" xfId="0" applyFont="1" applyFill="1" applyBorder="1" applyAlignment="1">
      <alignment horizontal="center" vertical="center"/>
    </xf>
    <xf numFmtId="0" fontId="36" fillId="24" borderId="41" xfId="0" applyFont="1" applyFill="1" applyBorder="1" applyAlignment="1">
      <alignment horizontal="center" vertical="center"/>
    </xf>
    <xf numFmtId="0" fontId="34" fillId="25" borderId="12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24" borderId="16" xfId="0" applyFont="1" applyFill="1" applyBorder="1" applyAlignment="1">
      <alignment horizontal="center" vertical="center"/>
    </xf>
    <xf numFmtId="0" fontId="39" fillId="24" borderId="41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39" fillId="0" borderId="10" xfId="0" applyFont="1" applyBorder="1" applyAlignment="1">
      <alignment wrapText="1"/>
    </xf>
    <xf numFmtId="0" fontId="36" fillId="0" borderId="50" xfId="0" applyFont="1" applyBorder="1" applyAlignment="1">
      <alignment horizontal="center" vertical="center"/>
    </xf>
    <xf numFmtId="0" fontId="39" fillId="0" borderId="39" xfId="0" applyFont="1" applyFill="1" applyBorder="1" applyAlignment="1">
      <alignment vertical="center" wrapText="1"/>
    </xf>
    <xf numFmtId="0" fontId="39" fillId="0" borderId="38" xfId="0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horizontal="center" vertical="center"/>
    </xf>
    <xf numFmtId="0" fontId="39" fillId="0" borderId="39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24" borderId="39" xfId="0" applyFont="1" applyFill="1" applyBorder="1" applyAlignment="1">
      <alignment horizontal="center" vertical="center"/>
    </xf>
    <xf numFmtId="0" fontId="36" fillId="24" borderId="38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9" fillId="24" borderId="38" xfId="0" applyFont="1" applyFill="1" applyBorder="1" applyAlignment="1">
      <alignment horizontal="center" vertical="center"/>
    </xf>
    <xf numFmtId="0" fontId="39" fillId="24" borderId="45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1" fontId="33" fillId="0" borderId="28" xfId="0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wrapText="1"/>
    </xf>
    <xf numFmtId="0" fontId="33" fillId="0" borderId="40" xfId="0" applyFont="1" applyBorder="1" applyAlignment="1">
      <alignment wrapText="1"/>
    </xf>
    <xf numFmtId="0" fontId="33" fillId="24" borderId="11" xfId="0" applyFont="1" applyFill="1" applyBorder="1" applyAlignment="1">
      <alignment horizontal="center"/>
    </xf>
    <xf numFmtId="0" fontId="33" fillId="27" borderId="25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27" borderId="11" xfId="0" applyFont="1" applyFill="1" applyBorder="1" applyAlignment="1">
      <alignment horizontal="center"/>
    </xf>
    <xf numFmtId="1" fontId="33" fillId="0" borderId="11" xfId="0" applyNumberFormat="1" applyFont="1" applyFill="1" applyBorder="1" applyAlignment="1">
      <alignment horizontal="center"/>
    </xf>
    <xf numFmtId="0" fontId="34" fillId="0" borderId="12" xfId="0" applyFont="1" applyBorder="1" applyAlignment="1"/>
    <xf numFmtId="0" fontId="33" fillId="25" borderId="28" xfId="0" applyFont="1" applyFill="1" applyBorder="1" applyAlignment="1">
      <alignment horizontal="center" vertical="center"/>
    </xf>
    <xf numFmtId="0" fontId="33" fillId="25" borderId="34" xfId="0" applyFont="1" applyFill="1" applyBorder="1" applyAlignment="1">
      <alignment horizontal="center" vertical="center"/>
    </xf>
    <xf numFmtId="0" fontId="33" fillId="25" borderId="27" xfId="0" applyFont="1" applyFill="1" applyBorder="1" applyAlignment="1">
      <alignment horizontal="center" vertical="center"/>
    </xf>
    <xf numFmtId="0" fontId="33" fillId="25" borderId="22" xfId="0" applyFont="1" applyFill="1" applyBorder="1" applyAlignment="1">
      <alignment horizontal="center" vertical="center"/>
    </xf>
    <xf numFmtId="0" fontId="33" fillId="25" borderId="36" xfId="0" applyFont="1" applyFill="1" applyBorder="1" applyAlignment="1">
      <alignment horizontal="center"/>
    </xf>
    <xf numFmtId="0" fontId="34" fillId="25" borderId="24" xfId="0" applyFont="1" applyFill="1" applyBorder="1"/>
    <xf numFmtId="0" fontId="33" fillId="0" borderId="23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41" fillId="0" borderId="0" xfId="0" applyFont="1"/>
    <xf numFmtId="1" fontId="2" fillId="0" borderId="0" xfId="0" applyNumberFormat="1" applyFont="1"/>
    <xf numFmtId="0" fontId="42" fillId="0" borderId="0" xfId="0" applyFont="1"/>
    <xf numFmtId="0" fontId="28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4" fillId="26" borderId="60" xfId="0" applyFont="1" applyFill="1" applyBorder="1" applyAlignment="1">
      <alignment horizontal="center" vertical="center" wrapText="1"/>
    </xf>
    <xf numFmtId="0" fontId="44" fillId="26" borderId="61" xfId="0" applyFont="1" applyFill="1" applyBorder="1" applyAlignment="1">
      <alignment horizontal="center" vertical="center" wrapText="1"/>
    </xf>
    <xf numFmtId="0" fontId="44" fillId="27" borderId="64" xfId="0" applyFont="1" applyFill="1" applyBorder="1" applyAlignment="1">
      <alignment horizontal="center" vertical="center" wrapText="1"/>
    </xf>
    <xf numFmtId="0" fontId="44" fillId="26" borderId="62" xfId="0" applyFont="1" applyFill="1" applyBorder="1" applyAlignment="1">
      <alignment horizontal="center" vertical="center" wrapText="1"/>
    </xf>
    <xf numFmtId="1" fontId="44" fillId="25" borderId="60" xfId="0" applyNumberFormat="1" applyFont="1" applyFill="1" applyBorder="1" applyAlignment="1">
      <alignment horizontal="center" vertical="center" wrapText="1"/>
    </xf>
    <xf numFmtId="1" fontId="44" fillId="25" borderId="61" xfId="0" applyNumberFormat="1" applyFont="1" applyFill="1" applyBorder="1" applyAlignment="1">
      <alignment horizontal="center" vertical="center" wrapText="1"/>
    </xf>
    <xf numFmtId="1" fontId="45" fillId="27" borderId="64" xfId="0" applyNumberFormat="1" applyFont="1" applyFill="1" applyBorder="1" applyAlignment="1">
      <alignment horizontal="center" vertical="center" wrapText="1"/>
    </xf>
    <xf numFmtId="1" fontId="45" fillId="25" borderId="61" xfId="0" applyNumberFormat="1" applyFont="1" applyFill="1" applyBorder="1" applyAlignment="1">
      <alignment horizontal="center" vertical="center" wrapText="1"/>
    </xf>
    <xf numFmtId="1" fontId="45" fillId="29" borderId="61" xfId="0" applyNumberFormat="1" applyFont="1" applyFill="1" applyBorder="1" applyAlignment="1">
      <alignment horizontal="center" vertical="center" wrapText="1"/>
    </xf>
    <xf numFmtId="0" fontId="45" fillId="26" borderId="62" xfId="0" applyFont="1" applyFill="1" applyBorder="1" applyAlignment="1">
      <alignment horizontal="center" vertical="center" wrapText="1"/>
    </xf>
    <xf numFmtId="1" fontId="42" fillId="0" borderId="0" xfId="0" applyNumberFormat="1" applyFont="1" applyAlignment="1">
      <alignment horizontal="center"/>
    </xf>
    <xf numFmtId="0" fontId="42" fillId="0" borderId="0" xfId="0" applyFont="1" applyBorder="1"/>
    <xf numFmtId="0" fontId="33" fillId="26" borderId="12" xfId="0" applyFont="1" applyFill="1" applyBorder="1" applyAlignment="1">
      <alignment horizontal="center" vertical="center" textRotation="90" wrapText="1"/>
    </xf>
    <xf numFmtId="0" fontId="34" fillId="26" borderId="12" xfId="0" applyFont="1" applyFill="1" applyBorder="1" applyAlignment="1">
      <alignment wrapText="1"/>
    </xf>
    <xf numFmtId="0" fontId="33" fillId="26" borderId="22" xfId="0" applyFont="1" applyFill="1" applyBorder="1" applyAlignment="1">
      <alignment horizontal="center" vertical="center" textRotation="90" wrapText="1"/>
    </xf>
    <xf numFmtId="0" fontId="34" fillId="26" borderId="24" xfId="0" applyFont="1" applyFill="1" applyBorder="1" applyAlignment="1">
      <alignment horizontal="center" vertical="center" textRotation="90" wrapText="1"/>
    </xf>
    <xf numFmtId="0" fontId="34" fillId="26" borderId="11" xfId="0" applyFont="1" applyFill="1" applyBorder="1" applyAlignment="1">
      <alignment horizontal="center" vertical="center" textRotation="90" wrapText="1"/>
    </xf>
    <xf numFmtId="0" fontId="33" fillId="26" borderId="23" xfId="0" applyFont="1" applyFill="1" applyBorder="1" applyAlignment="1">
      <alignment horizontal="center"/>
    </xf>
    <xf numFmtId="0" fontId="33" fillId="26" borderId="12" xfId="0" applyFont="1" applyFill="1" applyBorder="1" applyAlignment="1">
      <alignment horizontal="center"/>
    </xf>
    <xf numFmtId="0" fontId="33" fillId="26" borderId="37" xfId="0" applyFont="1" applyFill="1" applyBorder="1" applyAlignment="1">
      <alignment horizontal="center"/>
    </xf>
    <xf numFmtId="0" fontId="33" fillId="26" borderId="28" xfId="0" applyFont="1" applyFill="1" applyBorder="1" applyAlignment="1">
      <alignment horizontal="center"/>
    </xf>
    <xf numFmtId="0" fontId="33" fillId="26" borderId="22" xfId="0" applyFont="1" applyFill="1" applyBorder="1" applyAlignment="1">
      <alignment horizontal="center"/>
    </xf>
    <xf numFmtId="0" fontId="33" fillId="25" borderId="34" xfId="0" applyFont="1" applyFill="1" applyBorder="1" applyAlignment="1">
      <alignment horizontal="center" vertical="center"/>
    </xf>
    <xf numFmtId="0" fontId="33" fillId="25" borderId="28" xfId="0" applyFont="1" applyFill="1" applyBorder="1" applyAlignment="1">
      <alignment horizontal="center" vertical="center"/>
    </xf>
    <xf numFmtId="1" fontId="33" fillId="25" borderId="0" xfId="0" applyNumberFormat="1" applyFont="1" applyFill="1" applyBorder="1" applyAlignment="1">
      <alignment horizontal="center" vertical="center"/>
    </xf>
    <xf numFmtId="0" fontId="33" fillId="25" borderId="36" xfId="0" applyFont="1" applyFill="1" applyBorder="1" applyAlignment="1">
      <alignment horizontal="center" vertical="center"/>
    </xf>
    <xf numFmtId="0" fontId="33" fillId="0" borderId="37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3" fillId="26" borderId="23" xfId="0" applyFont="1" applyFill="1" applyBorder="1" applyAlignment="1">
      <alignment horizontal="center" wrapText="1"/>
    </xf>
    <xf numFmtId="0" fontId="33" fillId="26" borderId="12" xfId="0" applyFont="1" applyFill="1" applyBorder="1" applyAlignment="1">
      <alignment horizontal="center" wrapText="1"/>
    </xf>
    <xf numFmtId="1" fontId="33" fillId="0" borderId="35" xfId="0" applyNumberFormat="1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28" borderId="12" xfId="0" applyFont="1" applyFill="1" applyBorder="1" applyAlignment="1">
      <alignment horizontal="center" vertical="center" textRotation="90" wrapText="1"/>
    </xf>
    <xf numFmtId="0" fontId="34" fillId="28" borderId="12" xfId="0" applyFont="1" applyFill="1" applyBorder="1" applyAlignment="1">
      <alignment wrapText="1"/>
    </xf>
    <xf numFmtId="0" fontId="33" fillId="28" borderId="22" xfId="0" applyFont="1" applyFill="1" applyBorder="1" applyAlignment="1">
      <alignment horizontal="center" vertical="center" textRotation="90" wrapText="1"/>
    </xf>
    <xf numFmtId="0" fontId="34" fillId="28" borderId="24" xfId="0" applyFont="1" applyFill="1" applyBorder="1" applyAlignment="1">
      <alignment horizontal="center" vertical="center" textRotation="90" wrapText="1"/>
    </xf>
    <xf numFmtId="0" fontId="34" fillId="28" borderId="11" xfId="0" applyFont="1" applyFill="1" applyBorder="1" applyAlignment="1">
      <alignment horizontal="center" vertical="center" textRotation="90" wrapText="1"/>
    </xf>
    <xf numFmtId="0" fontId="33" fillId="28" borderId="23" xfId="0" applyFont="1" applyFill="1" applyBorder="1" applyAlignment="1">
      <alignment horizontal="center"/>
    </xf>
    <xf numFmtId="0" fontId="33" fillId="28" borderId="12" xfId="0" applyFont="1" applyFill="1" applyBorder="1" applyAlignment="1">
      <alignment horizontal="center"/>
    </xf>
    <xf numFmtId="0" fontId="33" fillId="28" borderId="37" xfId="0" applyFont="1" applyFill="1" applyBorder="1" applyAlignment="1">
      <alignment horizontal="center"/>
    </xf>
    <xf numFmtId="0" fontId="33" fillId="28" borderId="28" xfId="0" applyFont="1" applyFill="1" applyBorder="1" applyAlignment="1">
      <alignment horizontal="center"/>
    </xf>
    <xf numFmtId="0" fontId="33" fillId="28" borderId="22" xfId="0" applyFont="1" applyFill="1" applyBorder="1" applyAlignment="1">
      <alignment horizontal="center"/>
    </xf>
    <xf numFmtId="0" fontId="33" fillId="25" borderId="34" xfId="0" applyFont="1" applyFill="1" applyBorder="1" applyAlignment="1">
      <alignment horizontal="center"/>
    </xf>
    <xf numFmtId="0" fontId="33" fillId="25" borderId="28" xfId="0" applyFont="1" applyFill="1" applyBorder="1" applyAlignment="1">
      <alignment horizontal="center"/>
    </xf>
    <xf numFmtId="1" fontId="33" fillId="25" borderId="0" xfId="0" applyNumberFormat="1" applyFont="1" applyFill="1" applyBorder="1" applyAlignment="1">
      <alignment horizontal="center"/>
    </xf>
    <xf numFmtId="0" fontId="33" fillId="25" borderId="36" xfId="0" applyFont="1" applyFill="1" applyBorder="1" applyAlignment="1">
      <alignment horizontal="center"/>
    </xf>
    <xf numFmtId="0" fontId="33" fillId="0" borderId="22" xfId="0" applyFont="1" applyBorder="1" applyAlignment="1">
      <alignment horizontal="center" vertical="center" wrapText="1"/>
    </xf>
    <xf numFmtId="0" fontId="33" fillId="28" borderId="23" xfId="0" applyFont="1" applyFill="1" applyBorder="1" applyAlignment="1">
      <alignment horizontal="center" wrapText="1"/>
    </xf>
    <xf numFmtId="0" fontId="33" fillId="28" borderId="12" xfId="0" applyFont="1" applyFill="1" applyBorder="1" applyAlignment="1">
      <alignment horizontal="center" wrapText="1"/>
    </xf>
    <xf numFmtId="0" fontId="44" fillId="26" borderId="33" xfId="0" applyFont="1" applyFill="1" applyBorder="1" applyAlignment="1">
      <alignment horizontal="center" vertical="center" wrapText="1"/>
    </xf>
    <xf numFmtId="0" fontId="0" fillId="0" borderId="33" xfId="0" applyBorder="1" applyAlignment="1"/>
    <xf numFmtId="0" fontId="0" fillId="0" borderId="0" xfId="0" applyFont="1"/>
    <xf numFmtId="0" fontId="36" fillId="28" borderId="14" xfId="0" applyFont="1" applyFill="1" applyBorder="1" applyAlignment="1">
      <alignment horizontal="center" vertical="center"/>
    </xf>
    <xf numFmtId="0" fontId="33" fillId="28" borderId="14" xfId="0" applyFont="1" applyFill="1" applyBorder="1" applyAlignment="1">
      <alignment vertical="center" wrapText="1"/>
    </xf>
    <xf numFmtId="0" fontId="33" fillId="28" borderId="20" xfId="0" applyFont="1" applyFill="1" applyBorder="1" applyAlignment="1">
      <alignment horizontal="left" vertical="center" wrapText="1"/>
    </xf>
    <xf numFmtId="1" fontId="36" fillId="28" borderId="10" xfId="0" applyNumberFormat="1" applyFont="1" applyFill="1" applyBorder="1" applyAlignment="1">
      <alignment horizontal="center" vertical="center"/>
    </xf>
    <xf numFmtId="0" fontId="36" fillId="28" borderId="10" xfId="0" applyFont="1" applyFill="1" applyBorder="1" applyAlignment="1">
      <alignment horizontal="center" vertical="center"/>
    </xf>
    <xf numFmtId="0" fontId="33" fillId="28" borderId="21" xfId="0" applyFont="1" applyFill="1" applyBorder="1" applyAlignment="1">
      <alignment horizontal="center" vertical="center"/>
    </xf>
    <xf numFmtId="0" fontId="33" fillId="28" borderId="41" xfId="0" applyFont="1" applyFill="1" applyBorder="1" applyAlignment="1">
      <alignment horizontal="center" vertical="center"/>
    </xf>
    <xf numFmtId="1" fontId="36" fillId="28" borderId="13" xfId="0" applyNumberFormat="1" applyFont="1" applyFill="1" applyBorder="1" applyAlignment="1">
      <alignment horizontal="center" vertical="center"/>
    </xf>
    <xf numFmtId="0" fontId="33" fillId="28" borderId="10" xfId="0" applyFont="1" applyFill="1" applyBorder="1" applyAlignment="1">
      <alignment horizontal="center" vertical="center"/>
    </xf>
    <xf numFmtId="1" fontId="33" fillId="28" borderId="23" xfId="0" applyNumberFormat="1" applyFont="1" applyFill="1" applyBorder="1" applyAlignment="1">
      <alignment horizontal="center" vertical="center"/>
    </xf>
    <xf numFmtId="0" fontId="34" fillId="28" borderId="15" xfId="0" applyFont="1" applyFill="1" applyBorder="1" applyAlignment="1">
      <alignment horizontal="center" vertical="center"/>
    </xf>
    <xf numFmtId="0" fontId="0" fillId="28" borderId="0" xfId="0" applyFont="1" applyFill="1"/>
    <xf numFmtId="0" fontId="36" fillId="28" borderId="13" xfId="0" applyFont="1" applyFill="1" applyBorder="1" applyAlignment="1">
      <alignment horizontal="center" vertical="center"/>
    </xf>
    <xf numFmtId="0" fontId="33" fillId="30" borderId="32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left" vertical="center" wrapText="1"/>
    </xf>
    <xf numFmtId="1" fontId="33" fillId="0" borderId="29" xfId="0" applyNumberFormat="1" applyFont="1" applyFill="1" applyBorder="1" applyAlignment="1">
      <alignment horizontal="center" vertical="center"/>
    </xf>
    <xf numFmtId="0" fontId="34" fillId="25" borderId="28" xfId="0" applyFont="1" applyFill="1" applyBorder="1" applyAlignment="1">
      <alignment horizontal="center" vertical="center"/>
    </xf>
    <xf numFmtId="0" fontId="33" fillId="0" borderId="23" xfId="0" applyFont="1" applyBorder="1" applyAlignment="1">
      <alignment vertical="center" wrapText="1"/>
    </xf>
    <xf numFmtId="0" fontId="33" fillId="0" borderId="69" xfId="0" applyFont="1" applyFill="1" applyBorder="1" applyAlignment="1">
      <alignment horizontal="center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53"/>
  <sheetViews>
    <sheetView topLeftCell="A16" zoomScale="50" zoomScaleNormal="50" workbookViewId="0">
      <selection activeCell="L19" sqref="L19"/>
    </sheetView>
  </sheetViews>
  <sheetFormatPr defaultRowHeight="12.75"/>
  <cols>
    <col min="1" max="1" width="10.7109375" customWidth="1"/>
    <col min="2" max="2" width="64.7109375" customWidth="1"/>
    <col min="3" max="3" width="52.5703125" customWidth="1"/>
    <col min="4" max="4" width="13.140625" customWidth="1"/>
    <col min="5" max="5" width="7.7109375" customWidth="1"/>
    <col min="6" max="6" width="9.5703125" customWidth="1"/>
    <col min="7" max="10" width="5.28515625" customWidth="1"/>
    <col min="11" max="11" width="8.42578125" customWidth="1"/>
    <col min="12" max="12" width="11" customWidth="1"/>
    <col min="13" max="13" width="11.7109375" customWidth="1"/>
    <col min="14" max="14" width="6.85546875" customWidth="1"/>
    <col min="15" max="15" width="8.140625" customWidth="1"/>
    <col min="16" max="16" width="5.28515625" customWidth="1"/>
    <col min="17" max="18" width="8.5703125" customWidth="1"/>
    <col min="19" max="22" width="5.28515625" customWidth="1"/>
    <col min="23" max="23" width="8.42578125" customWidth="1"/>
    <col min="24" max="24" width="9.5703125" customWidth="1"/>
    <col min="25" max="25" width="7.42578125" customWidth="1"/>
    <col min="26" max="26" width="5.28515625" customWidth="1"/>
    <col min="27" max="27" width="11.28515625" customWidth="1"/>
    <col min="28" max="28" width="8.7109375" customWidth="1"/>
    <col min="29" max="29" width="5.7109375" customWidth="1"/>
  </cols>
  <sheetData>
    <row r="1" spans="1:29" ht="18.75" customHeight="1">
      <c r="A1" s="12"/>
      <c r="B1" s="243" t="s">
        <v>26</v>
      </c>
      <c r="C1" s="244" t="s">
        <v>20</v>
      </c>
      <c r="H1" s="6"/>
      <c r="I1" s="6"/>
      <c r="J1" s="6"/>
      <c r="K1" s="6"/>
      <c r="L1" s="6"/>
      <c r="M1" s="6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8.75" customHeight="1">
      <c r="A2" s="13"/>
      <c r="B2" s="243" t="s">
        <v>27</v>
      </c>
      <c r="C2" s="244" t="s">
        <v>41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8.75" customHeight="1">
      <c r="A3" s="13"/>
      <c r="B3" s="243" t="s">
        <v>28</v>
      </c>
      <c r="C3" s="24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75" customHeight="1">
      <c r="A4" s="13"/>
      <c r="B4" s="243" t="s">
        <v>29</v>
      </c>
      <c r="C4" s="244" t="s">
        <v>49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8.75" customHeight="1">
      <c r="A5" s="13"/>
      <c r="B5" s="243" t="s">
        <v>30</v>
      </c>
      <c r="C5" s="245" t="s">
        <v>116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8.75" customHeight="1">
      <c r="A6" s="13"/>
      <c r="B6" s="243" t="s">
        <v>31</v>
      </c>
      <c r="C6" s="244" t="s">
        <v>50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8.75" customHeight="1">
      <c r="A7" s="13"/>
      <c r="B7" s="243" t="s">
        <v>32</v>
      </c>
      <c r="C7" s="244" t="s">
        <v>51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8.75" customHeight="1">
      <c r="A8" s="13"/>
      <c r="B8" s="243" t="s">
        <v>33</v>
      </c>
      <c r="C8" s="244" t="s">
        <v>115</v>
      </c>
      <c r="H8" s="5"/>
      <c r="I8" s="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8.75">
      <c r="A9" s="13"/>
      <c r="B9" s="9"/>
      <c r="C9" s="1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9.5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7"/>
    </row>
    <row r="11" spans="1:29" ht="13.5" customHeight="1" thickBot="1">
      <c r="A11" s="276" t="s">
        <v>0</v>
      </c>
      <c r="B11" s="278" t="s">
        <v>7</v>
      </c>
      <c r="C11" s="279" t="s">
        <v>6</v>
      </c>
      <c r="D11" s="282" t="s">
        <v>1</v>
      </c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62" t="s">
        <v>17</v>
      </c>
      <c r="AC11" s="264" t="s">
        <v>8</v>
      </c>
    </row>
    <row r="12" spans="1:29" ht="13.5" customHeight="1" thickBot="1">
      <c r="A12" s="276"/>
      <c r="B12" s="278"/>
      <c r="C12" s="280"/>
      <c r="D12" s="267" t="s">
        <v>145</v>
      </c>
      <c r="E12" s="268"/>
      <c r="F12" s="268"/>
      <c r="G12" s="268"/>
      <c r="H12" s="268"/>
      <c r="I12" s="268"/>
      <c r="J12" s="268"/>
      <c r="K12" s="268"/>
      <c r="L12" s="268"/>
      <c r="M12" s="269"/>
      <c r="N12" s="269"/>
      <c r="O12" s="155"/>
      <c r="P12" s="270" t="s">
        <v>146</v>
      </c>
      <c r="Q12" s="268"/>
      <c r="R12" s="268"/>
      <c r="S12" s="268"/>
      <c r="T12" s="268"/>
      <c r="U12" s="268"/>
      <c r="V12" s="268"/>
      <c r="W12" s="271"/>
      <c r="X12" s="271"/>
      <c r="Y12" s="271"/>
      <c r="Z12" s="268"/>
      <c r="AA12" s="268"/>
      <c r="AB12" s="263"/>
      <c r="AC12" s="265"/>
    </row>
    <row r="13" spans="1:29" ht="147" customHeight="1" thickBot="1">
      <c r="A13" s="277"/>
      <c r="B13" s="278"/>
      <c r="C13" s="281"/>
      <c r="D13" s="156" t="s">
        <v>9</v>
      </c>
      <c r="E13" s="157" t="s">
        <v>10</v>
      </c>
      <c r="F13" s="157" t="s">
        <v>11</v>
      </c>
      <c r="G13" s="157" t="s">
        <v>12</v>
      </c>
      <c r="H13" s="157" t="s">
        <v>13</v>
      </c>
      <c r="I13" s="157" t="s">
        <v>14</v>
      </c>
      <c r="J13" s="157" t="s">
        <v>15</v>
      </c>
      <c r="K13" s="157" t="s">
        <v>16</v>
      </c>
      <c r="L13" s="158" t="s">
        <v>21</v>
      </c>
      <c r="M13" s="159" t="s">
        <v>118</v>
      </c>
      <c r="N13" s="160" t="s">
        <v>2</v>
      </c>
      <c r="O13" s="158" t="s">
        <v>37</v>
      </c>
      <c r="P13" s="156" t="s">
        <v>9</v>
      </c>
      <c r="Q13" s="156" t="s">
        <v>10</v>
      </c>
      <c r="R13" s="157" t="s">
        <v>11</v>
      </c>
      <c r="S13" s="157" t="s">
        <v>12</v>
      </c>
      <c r="T13" s="157" t="s">
        <v>13</v>
      </c>
      <c r="U13" s="157" t="s">
        <v>14</v>
      </c>
      <c r="V13" s="157" t="s">
        <v>15</v>
      </c>
      <c r="W13" s="157" t="s">
        <v>19</v>
      </c>
      <c r="X13" s="158" t="s">
        <v>36</v>
      </c>
      <c r="Y13" s="159" t="s">
        <v>118</v>
      </c>
      <c r="Z13" s="161" t="s">
        <v>2</v>
      </c>
      <c r="AA13" s="159" t="s">
        <v>23</v>
      </c>
      <c r="AB13" s="263"/>
      <c r="AC13" s="266"/>
    </row>
    <row r="14" spans="1:29" ht="28.5" customHeight="1" thickBot="1">
      <c r="A14" s="162">
        <v>1</v>
      </c>
      <c r="B14" s="30" t="s">
        <v>52</v>
      </c>
      <c r="C14" s="31" t="s">
        <v>53</v>
      </c>
      <c r="D14" s="32"/>
      <c r="E14" s="33"/>
      <c r="F14" s="33"/>
      <c r="G14" s="33"/>
      <c r="H14" s="33"/>
      <c r="I14" s="33"/>
      <c r="J14" s="33"/>
      <c r="K14" s="33"/>
      <c r="L14" s="34">
        <f>SUM(D14:K14)</f>
        <v>0</v>
      </c>
      <c r="M14" s="35">
        <f>SUM(D14:J14)</f>
        <v>0</v>
      </c>
      <c r="N14" s="36"/>
      <c r="O14" s="37"/>
      <c r="P14" s="32">
        <v>26</v>
      </c>
      <c r="Q14" s="33"/>
      <c r="R14" s="33"/>
      <c r="S14" s="33">
        <v>4</v>
      </c>
      <c r="T14" s="33"/>
      <c r="U14" s="33"/>
      <c r="V14" s="33"/>
      <c r="W14" s="33">
        <v>45</v>
      </c>
      <c r="X14" s="34">
        <f>SUM(P14:W14)</f>
        <v>75</v>
      </c>
      <c r="Y14" s="35">
        <f>SUM(P14:V14)</f>
        <v>30</v>
      </c>
      <c r="Z14" s="163">
        <v>3</v>
      </c>
      <c r="AA14" s="36" t="s">
        <v>3</v>
      </c>
      <c r="AB14" s="39">
        <f>L14+X14</f>
        <v>75</v>
      </c>
      <c r="AC14" s="40">
        <f>N14+Z14</f>
        <v>3</v>
      </c>
    </row>
    <row r="15" spans="1:29" ht="28.5" customHeight="1" thickBot="1">
      <c r="A15" s="164">
        <v>2</v>
      </c>
      <c r="B15" s="42" t="s">
        <v>54</v>
      </c>
      <c r="C15" s="43" t="s">
        <v>45</v>
      </c>
      <c r="D15" s="44"/>
      <c r="E15" s="45"/>
      <c r="F15" s="45"/>
      <c r="G15" s="45"/>
      <c r="H15" s="45"/>
      <c r="I15" s="45"/>
      <c r="J15" s="45"/>
      <c r="K15" s="45"/>
      <c r="L15" s="46">
        <f t="shared" ref="L15:L32" si="0">SUM(D15:K15)</f>
        <v>0</v>
      </c>
      <c r="M15" s="47">
        <f t="shared" ref="M15:M33" si="1">SUM(D15:J15)</f>
        <v>0</v>
      </c>
      <c r="N15" s="48"/>
      <c r="O15" s="49"/>
      <c r="P15" s="44">
        <v>10</v>
      </c>
      <c r="Q15" s="45">
        <v>20</v>
      </c>
      <c r="R15" s="45"/>
      <c r="S15" s="45"/>
      <c r="T15" s="45"/>
      <c r="U15" s="45"/>
      <c r="V15" s="45"/>
      <c r="W15" s="45">
        <v>20</v>
      </c>
      <c r="X15" s="46">
        <f t="shared" ref="X15:X32" si="2">SUM(P15:W15)</f>
        <v>50</v>
      </c>
      <c r="Y15" s="47">
        <f t="shared" ref="Y15:Y33" si="3">SUM(P15:V15)</f>
        <v>30</v>
      </c>
      <c r="Z15" s="165">
        <v>2</v>
      </c>
      <c r="AA15" s="48" t="s">
        <v>4</v>
      </c>
      <c r="AB15" s="39">
        <f t="shared" ref="AB15:AB40" si="4">L15+X15</f>
        <v>50</v>
      </c>
      <c r="AC15" s="40">
        <f t="shared" ref="AC15:AC33" si="5">N15+Z15</f>
        <v>2</v>
      </c>
    </row>
    <row r="16" spans="1:29" s="320" customFormat="1" ht="28.5" customHeight="1" thickBot="1">
      <c r="A16" s="309">
        <v>3</v>
      </c>
      <c r="B16" s="310" t="s">
        <v>55</v>
      </c>
      <c r="C16" s="311" t="s">
        <v>108</v>
      </c>
      <c r="D16" s="316">
        <v>20</v>
      </c>
      <c r="E16" s="312"/>
      <c r="F16" s="312">
        <v>20</v>
      </c>
      <c r="G16" s="312"/>
      <c r="H16" s="312"/>
      <c r="I16" s="312"/>
      <c r="J16" s="312"/>
      <c r="K16" s="312">
        <v>35</v>
      </c>
      <c r="L16" s="313">
        <f t="shared" si="0"/>
        <v>75</v>
      </c>
      <c r="M16" s="313">
        <f t="shared" si="1"/>
        <v>40</v>
      </c>
      <c r="N16" s="314">
        <v>3</v>
      </c>
      <c r="O16" s="315" t="s">
        <v>3</v>
      </c>
      <c r="P16" s="316"/>
      <c r="Q16" s="312"/>
      <c r="R16" s="312"/>
      <c r="S16" s="312"/>
      <c r="T16" s="312"/>
      <c r="U16" s="312"/>
      <c r="V16" s="312"/>
      <c r="W16" s="312"/>
      <c r="X16" s="313">
        <f t="shared" si="2"/>
        <v>0</v>
      </c>
      <c r="Y16" s="313">
        <f t="shared" si="3"/>
        <v>0</v>
      </c>
      <c r="Z16" s="317"/>
      <c r="AA16" s="314"/>
      <c r="AB16" s="318">
        <f t="shared" si="4"/>
        <v>75</v>
      </c>
      <c r="AC16" s="319">
        <f t="shared" si="5"/>
        <v>3</v>
      </c>
    </row>
    <row r="17" spans="1:29" s="308" customFormat="1" ht="28.5" customHeight="1" thickBot="1">
      <c r="A17" s="164">
        <v>4</v>
      </c>
      <c r="B17" s="42" t="s">
        <v>112</v>
      </c>
      <c r="C17" s="43" t="s">
        <v>111</v>
      </c>
      <c r="D17" s="44"/>
      <c r="E17" s="45"/>
      <c r="F17" s="45"/>
      <c r="G17" s="45"/>
      <c r="H17" s="45"/>
      <c r="I17" s="45"/>
      <c r="J17" s="45"/>
      <c r="K17" s="45"/>
      <c r="L17" s="46">
        <f t="shared" si="0"/>
        <v>0</v>
      </c>
      <c r="M17" s="47">
        <f t="shared" si="1"/>
        <v>0</v>
      </c>
      <c r="N17" s="48"/>
      <c r="O17" s="49"/>
      <c r="P17" s="44">
        <v>20</v>
      </c>
      <c r="Q17" s="45">
        <v>20</v>
      </c>
      <c r="R17" s="45">
        <v>30</v>
      </c>
      <c r="S17" s="45"/>
      <c r="T17" s="45"/>
      <c r="U17" s="45"/>
      <c r="V17" s="45"/>
      <c r="W17" s="45">
        <v>5</v>
      </c>
      <c r="X17" s="46">
        <v>75</v>
      </c>
      <c r="Y17" s="47">
        <f t="shared" si="3"/>
        <v>70</v>
      </c>
      <c r="Z17" s="165">
        <v>3</v>
      </c>
      <c r="AA17" s="48" t="s">
        <v>4</v>
      </c>
      <c r="AB17" s="39">
        <f t="shared" si="4"/>
        <v>75</v>
      </c>
      <c r="AC17" s="40">
        <f t="shared" si="5"/>
        <v>3</v>
      </c>
    </row>
    <row r="18" spans="1:29" ht="28.5" customHeight="1" thickBot="1">
      <c r="A18" s="164">
        <v>5</v>
      </c>
      <c r="B18" s="42" t="s">
        <v>56</v>
      </c>
      <c r="C18" s="43" t="s">
        <v>140</v>
      </c>
      <c r="D18" s="51">
        <v>10</v>
      </c>
      <c r="E18" s="52">
        <v>14</v>
      </c>
      <c r="F18" s="52"/>
      <c r="G18" s="52"/>
      <c r="H18" s="52"/>
      <c r="I18" s="52"/>
      <c r="J18" s="52">
        <v>6</v>
      </c>
      <c r="K18" s="52">
        <v>20</v>
      </c>
      <c r="L18" s="46">
        <f t="shared" si="0"/>
        <v>50</v>
      </c>
      <c r="M18" s="47">
        <f t="shared" si="1"/>
        <v>30</v>
      </c>
      <c r="N18" s="48">
        <v>2</v>
      </c>
      <c r="O18" s="49" t="s">
        <v>4</v>
      </c>
      <c r="P18" s="51"/>
      <c r="Q18" s="52"/>
      <c r="R18" s="52"/>
      <c r="S18" s="52"/>
      <c r="T18" s="52"/>
      <c r="U18" s="52"/>
      <c r="V18" s="52"/>
      <c r="W18" s="52"/>
      <c r="X18" s="46">
        <f t="shared" si="2"/>
        <v>0</v>
      </c>
      <c r="Y18" s="47">
        <f t="shared" si="3"/>
        <v>0</v>
      </c>
      <c r="Z18" s="165"/>
      <c r="AA18" s="48"/>
      <c r="AB18" s="39">
        <f t="shared" si="4"/>
        <v>50</v>
      </c>
      <c r="AC18" s="40">
        <f t="shared" si="5"/>
        <v>2</v>
      </c>
    </row>
    <row r="19" spans="1:29" ht="28.5" customHeight="1" thickBot="1">
      <c r="A19" s="164">
        <v>6</v>
      </c>
      <c r="B19" s="42" t="s">
        <v>57</v>
      </c>
      <c r="C19" s="43" t="s">
        <v>139</v>
      </c>
      <c r="D19" s="51">
        <v>10</v>
      </c>
      <c r="E19" s="52">
        <v>20</v>
      </c>
      <c r="F19" s="52"/>
      <c r="G19" s="52"/>
      <c r="H19" s="52"/>
      <c r="I19" s="52"/>
      <c r="J19" s="52"/>
      <c r="K19" s="52">
        <v>20</v>
      </c>
      <c r="L19" s="46">
        <f t="shared" si="0"/>
        <v>50</v>
      </c>
      <c r="M19" s="47">
        <f t="shared" si="1"/>
        <v>30</v>
      </c>
      <c r="N19" s="48">
        <v>2</v>
      </c>
      <c r="O19" s="49" t="s">
        <v>4</v>
      </c>
      <c r="P19" s="51"/>
      <c r="Q19" s="52"/>
      <c r="R19" s="52"/>
      <c r="S19" s="52"/>
      <c r="T19" s="52"/>
      <c r="U19" s="52"/>
      <c r="V19" s="52"/>
      <c r="W19" s="52"/>
      <c r="X19" s="46">
        <f t="shared" si="2"/>
        <v>0</v>
      </c>
      <c r="Y19" s="47">
        <f t="shared" si="3"/>
        <v>0</v>
      </c>
      <c r="Z19" s="165"/>
      <c r="AA19" s="48"/>
      <c r="AB19" s="39">
        <f t="shared" si="4"/>
        <v>50</v>
      </c>
      <c r="AC19" s="40">
        <f t="shared" si="5"/>
        <v>2</v>
      </c>
    </row>
    <row r="20" spans="1:29" ht="28.5" customHeight="1" thickBot="1">
      <c r="A20" s="164">
        <v>7</v>
      </c>
      <c r="B20" s="166" t="s">
        <v>58</v>
      </c>
      <c r="C20" s="167" t="s">
        <v>59</v>
      </c>
      <c r="D20" s="51">
        <v>10</v>
      </c>
      <c r="E20" s="52">
        <v>20</v>
      </c>
      <c r="F20" s="52"/>
      <c r="G20" s="52"/>
      <c r="H20" s="52"/>
      <c r="I20" s="52"/>
      <c r="J20" s="52"/>
      <c r="K20" s="52">
        <v>45</v>
      </c>
      <c r="L20" s="46">
        <f t="shared" si="0"/>
        <v>75</v>
      </c>
      <c r="M20" s="47">
        <f t="shared" si="1"/>
        <v>30</v>
      </c>
      <c r="N20" s="48">
        <v>3</v>
      </c>
      <c r="O20" s="49" t="s">
        <v>4</v>
      </c>
      <c r="P20" s="51"/>
      <c r="Q20" s="52"/>
      <c r="R20" s="52"/>
      <c r="S20" s="52"/>
      <c r="T20" s="52"/>
      <c r="U20" s="52"/>
      <c r="V20" s="52"/>
      <c r="W20" s="52"/>
      <c r="X20" s="46">
        <f t="shared" si="2"/>
        <v>0</v>
      </c>
      <c r="Y20" s="47">
        <f t="shared" si="3"/>
        <v>0</v>
      </c>
      <c r="Z20" s="165"/>
      <c r="AA20" s="48"/>
      <c r="AB20" s="39">
        <f t="shared" si="4"/>
        <v>75</v>
      </c>
      <c r="AC20" s="40">
        <f t="shared" si="5"/>
        <v>3</v>
      </c>
    </row>
    <row r="21" spans="1:29" ht="28.5" customHeight="1" thickBot="1">
      <c r="A21" s="164">
        <v>8</v>
      </c>
      <c r="B21" s="53" t="s">
        <v>60</v>
      </c>
      <c r="C21" s="54" t="s">
        <v>61</v>
      </c>
      <c r="D21" s="51"/>
      <c r="E21" s="52"/>
      <c r="F21" s="52"/>
      <c r="G21" s="52"/>
      <c r="H21" s="52"/>
      <c r="I21" s="52"/>
      <c r="J21" s="52"/>
      <c r="K21" s="52"/>
      <c r="L21" s="46">
        <f t="shared" si="0"/>
        <v>0</v>
      </c>
      <c r="M21" s="47">
        <f t="shared" si="1"/>
        <v>0</v>
      </c>
      <c r="N21" s="48"/>
      <c r="O21" s="49"/>
      <c r="P21" s="51"/>
      <c r="Q21" s="52">
        <v>45</v>
      </c>
      <c r="R21" s="52"/>
      <c r="S21" s="52"/>
      <c r="T21" s="52"/>
      <c r="U21" s="52"/>
      <c r="V21" s="52"/>
      <c r="W21" s="52">
        <v>5</v>
      </c>
      <c r="X21" s="46">
        <f t="shared" si="2"/>
        <v>50</v>
      </c>
      <c r="Y21" s="47">
        <f t="shared" si="3"/>
        <v>45</v>
      </c>
      <c r="Z21" s="165">
        <v>2</v>
      </c>
      <c r="AA21" s="48" t="s">
        <v>3</v>
      </c>
      <c r="AB21" s="39">
        <f t="shared" si="4"/>
        <v>50</v>
      </c>
      <c r="AC21" s="40">
        <f t="shared" si="5"/>
        <v>2</v>
      </c>
    </row>
    <row r="22" spans="1:29" ht="36" customHeight="1" thickBot="1">
      <c r="A22" s="164">
        <v>9</v>
      </c>
      <c r="B22" s="53" t="s">
        <v>62</v>
      </c>
      <c r="C22" s="54" t="s">
        <v>34</v>
      </c>
      <c r="D22" s="51"/>
      <c r="E22" s="52"/>
      <c r="F22" s="52"/>
      <c r="G22" s="52"/>
      <c r="H22" s="52"/>
      <c r="I22" s="52"/>
      <c r="J22" s="52"/>
      <c r="K22" s="52"/>
      <c r="L22" s="46">
        <f t="shared" si="0"/>
        <v>0</v>
      </c>
      <c r="M22" s="47">
        <f t="shared" si="1"/>
        <v>0</v>
      </c>
      <c r="N22" s="48"/>
      <c r="O22" s="49"/>
      <c r="P22" s="51"/>
      <c r="Q22" s="52">
        <v>5</v>
      </c>
      <c r="R22" s="52">
        <v>40</v>
      </c>
      <c r="S22" s="52"/>
      <c r="T22" s="52"/>
      <c r="U22" s="52"/>
      <c r="V22" s="52"/>
      <c r="W22" s="52">
        <v>30</v>
      </c>
      <c r="X22" s="46">
        <f t="shared" si="2"/>
        <v>75</v>
      </c>
      <c r="Y22" s="47">
        <f t="shared" si="3"/>
        <v>45</v>
      </c>
      <c r="Z22" s="165">
        <v>3</v>
      </c>
      <c r="AA22" s="48" t="s">
        <v>3</v>
      </c>
      <c r="AB22" s="39">
        <f t="shared" si="4"/>
        <v>75</v>
      </c>
      <c r="AC22" s="40">
        <f t="shared" si="5"/>
        <v>3</v>
      </c>
    </row>
    <row r="23" spans="1:29" ht="28.5" customHeight="1" thickBot="1">
      <c r="A23" s="164">
        <v>10</v>
      </c>
      <c r="B23" s="53" t="s">
        <v>63</v>
      </c>
      <c r="C23" s="54" t="s">
        <v>42</v>
      </c>
      <c r="D23" s="51"/>
      <c r="E23" s="52"/>
      <c r="F23" s="52"/>
      <c r="G23" s="52"/>
      <c r="H23" s="52"/>
      <c r="I23" s="52"/>
      <c r="J23" s="52"/>
      <c r="K23" s="52"/>
      <c r="L23" s="46">
        <f t="shared" si="0"/>
        <v>0</v>
      </c>
      <c r="M23" s="47">
        <f t="shared" si="1"/>
        <v>0</v>
      </c>
      <c r="N23" s="48"/>
      <c r="O23" s="49"/>
      <c r="P23" s="51">
        <v>10</v>
      </c>
      <c r="Q23" s="52"/>
      <c r="R23" s="52"/>
      <c r="S23" s="52"/>
      <c r="T23" s="52">
        <v>20</v>
      </c>
      <c r="U23" s="52"/>
      <c r="V23" s="52"/>
      <c r="W23" s="52">
        <v>45</v>
      </c>
      <c r="X23" s="46">
        <f t="shared" si="2"/>
        <v>75</v>
      </c>
      <c r="Y23" s="47">
        <f t="shared" si="3"/>
        <v>30</v>
      </c>
      <c r="Z23" s="165">
        <v>3</v>
      </c>
      <c r="AA23" s="48" t="s">
        <v>3</v>
      </c>
      <c r="AB23" s="39">
        <f t="shared" si="4"/>
        <v>75</v>
      </c>
      <c r="AC23" s="40">
        <f t="shared" si="5"/>
        <v>3</v>
      </c>
    </row>
    <row r="24" spans="1:29" s="308" customFormat="1" ht="28.5" customHeight="1" thickBot="1">
      <c r="A24" s="164">
        <v>11</v>
      </c>
      <c r="B24" s="53" t="s">
        <v>64</v>
      </c>
      <c r="C24" s="54" t="s">
        <v>42</v>
      </c>
      <c r="D24" s="321">
        <v>15</v>
      </c>
      <c r="E24" s="52">
        <v>15</v>
      </c>
      <c r="F24" s="52">
        <v>20</v>
      </c>
      <c r="G24" s="52"/>
      <c r="H24" s="52"/>
      <c r="I24" s="52"/>
      <c r="J24" s="52"/>
      <c r="K24" s="52">
        <v>75</v>
      </c>
      <c r="L24" s="46">
        <f t="shared" si="0"/>
        <v>125</v>
      </c>
      <c r="M24" s="47">
        <f t="shared" si="1"/>
        <v>50</v>
      </c>
      <c r="N24" s="48">
        <v>5</v>
      </c>
      <c r="O24" s="49" t="s">
        <v>3</v>
      </c>
      <c r="P24" s="51"/>
      <c r="Q24" s="52"/>
      <c r="R24" s="52"/>
      <c r="S24" s="52"/>
      <c r="T24" s="52"/>
      <c r="U24" s="52"/>
      <c r="V24" s="52"/>
      <c r="W24" s="52"/>
      <c r="X24" s="46">
        <f t="shared" si="2"/>
        <v>0</v>
      </c>
      <c r="Y24" s="47">
        <f t="shared" si="3"/>
        <v>0</v>
      </c>
      <c r="Z24" s="165"/>
      <c r="AA24" s="48"/>
      <c r="AB24" s="39">
        <f t="shared" si="4"/>
        <v>125</v>
      </c>
      <c r="AC24" s="40">
        <f t="shared" si="5"/>
        <v>5</v>
      </c>
    </row>
    <row r="25" spans="1:29" s="308" customFormat="1" ht="28.5" customHeight="1" thickBot="1">
      <c r="A25" s="164">
        <v>12</v>
      </c>
      <c r="B25" s="53" t="s">
        <v>65</v>
      </c>
      <c r="C25" s="54" t="s">
        <v>42</v>
      </c>
      <c r="D25" s="51"/>
      <c r="E25" s="52"/>
      <c r="F25" s="52"/>
      <c r="G25" s="52"/>
      <c r="H25" s="52"/>
      <c r="I25" s="52"/>
      <c r="J25" s="52"/>
      <c r="K25" s="52"/>
      <c r="L25" s="46">
        <f t="shared" si="0"/>
        <v>0</v>
      </c>
      <c r="M25" s="47">
        <f t="shared" si="1"/>
        <v>0</v>
      </c>
      <c r="N25" s="48"/>
      <c r="O25" s="49"/>
      <c r="P25" s="51">
        <v>10</v>
      </c>
      <c r="Q25" s="52">
        <v>20</v>
      </c>
      <c r="R25" s="52"/>
      <c r="S25" s="52"/>
      <c r="T25" s="52"/>
      <c r="U25" s="52"/>
      <c r="V25" s="52"/>
      <c r="W25" s="52">
        <v>20</v>
      </c>
      <c r="X25" s="46">
        <f t="shared" si="2"/>
        <v>50</v>
      </c>
      <c r="Y25" s="47">
        <f t="shared" si="3"/>
        <v>30</v>
      </c>
      <c r="Z25" s="165">
        <v>2</v>
      </c>
      <c r="AA25" s="48" t="s">
        <v>3</v>
      </c>
      <c r="AB25" s="39">
        <f t="shared" si="4"/>
        <v>50</v>
      </c>
      <c r="AC25" s="40">
        <f t="shared" si="5"/>
        <v>2</v>
      </c>
    </row>
    <row r="26" spans="1:29" s="308" customFormat="1" ht="28.5" customHeight="1" thickBot="1">
      <c r="A26" s="164">
        <v>13</v>
      </c>
      <c r="B26" s="53" t="s">
        <v>66</v>
      </c>
      <c r="C26" s="54" t="s">
        <v>142</v>
      </c>
      <c r="D26" s="321">
        <v>25</v>
      </c>
      <c r="E26" s="52">
        <v>20</v>
      </c>
      <c r="F26" s="52">
        <v>20</v>
      </c>
      <c r="G26" s="52"/>
      <c r="H26" s="52"/>
      <c r="I26" s="52"/>
      <c r="J26" s="52"/>
      <c r="K26" s="52">
        <v>60</v>
      </c>
      <c r="L26" s="46">
        <f t="shared" si="0"/>
        <v>125</v>
      </c>
      <c r="M26" s="47">
        <f t="shared" si="1"/>
        <v>65</v>
      </c>
      <c r="N26" s="48">
        <v>5</v>
      </c>
      <c r="O26" s="49" t="s">
        <v>3</v>
      </c>
      <c r="P26" s="51"/>
      <c r="Q26" s="52"/>
      <c r="R26" s="52"/>
      <c r="S26" s="52"/>
      <c r="T26" s="52"/>
      <c r="U26" s="52"/>
      <c r="V26" s="52"/>
      <c r="W26" s="52"/>
      <c r="X26" s="46">
        <f t="shared" si="2"/>
        <v>0</v>
      </c>
      <c r="Y26" s="47">
        <f t="shared" si="3"/>
        <v>0</v>
      </c>
      <c r="Z26" s="165"/>
      <c r="AA26" s="48"/>
      <c r="AB26" s="39">
        <f t="shared" si="4"/>
        <v>125</v>
      </c>
      <c r="AC26" s="40">
        <f t="shared" si="5"/>
        <v>5</v>
      </c>
    </row>
    <row r="27" spans="1:29" s="308" customFormat="1" ht="28.5" customHeight="1" thickBot="1">
      <c r="A27" s="164">
        <v>14</v>
      </c>
      <c r="B27" s="53" t="s">
        <v>67</v>
      </c>
      <c r="C27" s="54" t="s">
        <v>68</v>
      </c>
      <c r="D27" s="51"/>
      <c r="E27" s="52"/>
      <c r="F27" s="52"/>
      <c r="G27" s="52"/>
      <c r="H27" s="52"/>
      <c r="I27" s="52"/>
      <c r="J27" s="52"/>
      <c r="K27" s="52"/>
      <c r="L27" s="46">
        <f t="shared" si="0"/>
        <v>0</v>
      </c>
      <c r="M27" s="47">
        <f t="shared" si="1"/>
        <v>0</v>
      </c>
      <c r="N27" s="48"/>
      <c r="O27" s="49"/>
      <c r="P27" s="51">
        <v>5</v>
      </c>
      <c r="Q27" s="52"/>
      <c r="R27" s="52">
        <v>10</v>
      </c>
      <c r="S27" s="52"/>
      <c r="T27" s="52"/>
      <c r="U27" s="52"/>
      <c r="V27" s="52"/>
      <c r="W27" s="52">
        <v>35</v>
      </c>
      <c r="X27" s="46">
        <f t="shared" si="2"/>
        <v>50</v>
      </c>
      <c r="Y27" s="47">
        <f t="shared" si="3"/>
        <v>15</v>
      </c>
      <c r="Z27" s="165">
        <v>2</v>
      </c>
      <c r="AA27" s="48" t="s">
        <v>4</v>
      </c>
      <c r="AB27" s="39">
        <f t="shared" si="4"/>
        <v>50</v>
      </c>
      <c r="AC27" s="40">
        <f t="shared" si="5"/>
        <v>2</v>
      </c>
    </row>
    <row r="28" spans="1:29" s="308" customFormat="1" ht="28.5" customHeight="1" thickBot="1">
      <c r="A28" s="164">
        <v>15</v>
      </c>
      <c r="B28" s="53" t="s">
        <v>69</v>
      </c>
      <c r="C28" s="54" t="s">
        <v>47</v>
      </c>
      <c r="D28" s="51"/>
      <c r="E28" s="52"/>
      <c r="F28" s="52">
        <v>15</v>
      </c>
      <c r="G28" s="52"/>
      <c r="H28" s="52"/>
      <c r="I28" s="52"/>
      <c r="J28" s="52"/>
      <c r="K28" s="52">
        <v>35</v>
      </c>
      <c r="L28" s="46">
        <f t="shared" si="0"/>
        <v>50</v>
      </c>
      <c r="M28" s="47">
        <f t="shared" si="1"/>
        <v>15</v>
      </c>
      <c r="N28" s="48">
        <v>2</v>
      </c>
      <c r="O28" s="49" t="s">
        <v>4</v>
      </c>
      <c r="P28" s="51"/>
      <c r="Q28" s="52"/>
      <c r="R28" s="52"/>
      <c r="S28" s="52"/>
      <c r="T28" s="52"/>
      <c r="U28" s="52"/>
      <c r="V28" s="52"/>
      <c r="W28" s="52"/>
      <c r="X28" s="46">
        <f t="shared" si="2"/>
        <v>0</v>
      </c>
      <c r="Y28" s="47">
        <f t="shared" si="3"/>
        <v>0</v>
      </c>
      <c r="Z28" s="165"/>
      <c r="AA28" s="48"/>
      <c r="AB28" s="39">
        <f t="shared" si="4"/>
        <v>50</v>
      </c>
      <c r="AC28" s="40">
        <f t="shared" si="5"/>
        <v>2</v>
      </c>
    </row>
    <row r="29" spans="1:29" s="308" customFormat="1" ht="28.5" customHeight="1" thickBot="1">
      <c r="A29" s="168">
        <v>16</v>
      </c>
      <c r="B29" s="166" t="s">
        <v>110</v>
      </c>
      <c r="C29" s="170" t="s">
        <v>141</v>
      </c>
      <c r="D29" s="51">
        <v>20</v>
      </c>
      <c r="E29" s="52">
        <v>20</v>
      </c>
      <c r="F29" s="52"/>
      <c r="G29" s="52"/>
      <c r="H29" s="52"/>
      <c r="I29" s="52"/>
      <c r="J29" s="52"/>
      <c r="K29" s="52">
        <v>10</v>
      </c>
      <c r="L29" s="46">
        <f t="shared" si="0"/>
        <v>50</v>
      </c>
      <c r="M29" s="47">
        <f t="shared" si="1"/>
        <v>40</v>
      </c>
      <c r="N29" s="48">
        <v>2</v>
      </c>
      <c r="O29" s="169" t="s">
        <v>4</v>
      </c>
      <c r="P29" s="51"/>
      <c r="Q29" s="52"/>
      <c r="R29" s="52"/>
      <c r="S29" s="52"/>
      <c r="T29" s="52"/>
      <c r="U29" s="52"/>
      <c r="V29" s="52"/>
      <c r="W29" s="52"/>
      <c r="X29" s="46">
        <f t="shared" si="2"/>
        <v>0</v>
      </c>
      <c r="Y29" s="47">
        <f t="shared" si="3"/>
        <v>0</v>
      </c>
      <c r="Z29" s="165"/>
      <c r="AA29" s="48"/>
      <c r="AB29" s="39">
        <f t="shared" si="4"/>
        <v>50</v>
      </c>
      <c r="AC29" s="40">
        <f t="shared" si="5"/>
        <v>2</v>
      </c>
    </row>
    <row r="30" spans="1:29" s="308" customFormat="1" ht="28.5" customHeight="1" thickBot="1">
      <c r="A30" s="168">
        <v>17</v>
      </c>
      <c r="B30" s="322" t="s">
        <v>133</v>
      </c>
      <c r="C30" s="323" t="s">
        <v>22</v>
      </c>
      <c r="D30" s="51"/>
      <c r="E30" s="52"/>
      <c r="F30" s="52">
        <v>35</v>
      </c>
      <c r="G30" s="52"/>
      <c r="H30" s="52"/>
      <c r="I30" s="52"/>
      <c r="J30" s="52"/>
      <c r="K30" s="52">
        <v>15</v>
      </c>
      <c r="L30" s="46">
        <f t="shared" ref="L30" si="6">SUM(D30:K30)</f>
        <v>50</v>
      </c>
      <c r="M30" s="47">
        <f t="shared" ref="M30" si="7">SUM(D30:J30)</f>
        <v>35</v>
      </c>
      <c r="N30" s="48">
        <v>2</v>
      </c>
      <c r="O30" s="169"/>
      <c r="P30" s="51"/>
      <c r="Q30" s="52"/>
      <c r="R30" s="52"/>
      <c r="S30" s="52"/>
      <c r="T30" s="52"/>
      <c r="U30" s="52"/>
      <c r="V30" s="52"/>
      <c r="W30" s="52"/>
      <c r="X30" s="46"/>
      <c r="Y30" s="47"/>
      <c r="Z30" s="165"/>
      <c r="AA30" s="48"/>
      <c r="AB30" s="39">
        <f t="shared" si="4"/>
        <v>50</v>
      </c>
      <c r="AC30" s="40">
        <f t="shared" si="5"/>
        <v>2</v>
      </c>
    </row>
    <row r="31" spans="1:29" s="308" customFormat="1" ht="56.25" customHeight="1" thickBot="1">
      <c r="A31" s="168">
        <v>18</v>
      </c>
      <c r="B31" s="166" t="s">
        <v>127</v>
      </c>
      <c r="C31" s="170" t="s">
        <v>132</v>
      </c>
      <c r="D31" s="51"/>
      <c r="E31" s="52"/>
      <c r="F31" s="52"/>
      <c r="G31" s="52"/>
      <c r="H31" s="52"/>
      <c r="I31" s="52"/>
      <c r="J31" s="52"/>
      <c r="K31" s="52"/>
      <c r="L31" s="46">
        <f t="shared" si="0"/>
        <v>0</v>
      </c>
      <c r="M31" s="47">
        <f t="shared" si="1"/>
        <v>0</v>
      </c>
      <c r="N31" s="48"/>
      <c r="O31" s="169"/>
      <c r="P31" s="51"/>
      <c r="Q31" s="52"/>
      <c r="R31" s="52"/>
      <c r="S31" s="52"/>
      <c r="T31" s="52"/>
      <c r="U31" s="52">
        <v>80</v>
      </c>
      <c r="V31" s="52"/>
      <c r="W31" s="52">
        <v>20</v>
      </c>
      <c r="X31" s="46">
        <f t="shared" si="2"/>
        <v>100</v>
      </c>
      <c r="Y31" s="47">
        <f t="shared" si="3"/>
        <v>80</v>
      </c>
      <c r="Z31" s="165">
        <v>4</v>
      </c>
      <c r="AA31" s="48" t="s">
        <v>4</v>
      </c>
      <c r="AB31" s="39">
        <f t="shared" si="4"/>
        <v>100</v>
      </c>
      <c r="AC31" s="40">
        <f t="shared" si="5"/>
        <v>4</v>
      </c>
    </row>
    <row r="32" spans="1:29" ht="28.5" customHeight="1" thickBot="1">
      <c r="A32" s="171">
        <v>19</v>
      </c>
      <c r="B32" s="172" t="s">
        <v>70</v>
      </c>
      <c r="C32" s="66" t="s">
        <v>68</v>
      </c>
      <c r="D32" s="67">
        <v>15</v>
      </c>
      <c r="E32" s="68"/>
      <c r="F32" s="68">
        <v>60</v>
      </c>
      <c r="G32" s="68"/>
      <c r="H32" s="68"/>
      <c r="I32" s="68"/>
      <c r="J32" s="68"/>
      <c r="K32" s="68">
        <v>25</v>
      </c>
      <c r="L32" s="69">
        <f t="shared" si="0"/>
        <v>100</v>
      </c>
      <c r="M32" s="70">
        <f t="shared" si="1"/>
        <v>75</v>
      </c>
      <c r="N32" s="71">
        <v>4</v>
      </c>
      <c r="O32" s="72" t="s">
        <v>4</v>
      </c>
      <c r="P32" s="67">
        <v>15</v>
      </c>
      <c r="Q32" s="68"/>
      <c r="R32" s="68">
        <v>60</v>
      </c>
      <c r="S32" s="68"/>
      <c r="T32" s="68"/>
      <c r="U32" s="68"/>
      <c r="V32" s="68"/>
      <c r="W32" s="68">
        <v>25</v>
      </c>
      <c r="X32" s="69">
        <f t="shared" si="2"/>
        <v>100</v>
      </c>
      <c r="Y32" s="70">
        <f t="shared" si="3"/>
        <v>75</v>
      </c>
      <c r="Z32" s="173">
        <v>4</v>
      </c>
      <c r="AA32" s="71" t="s">
        <v>3</v>
      </c>
      <c r="AB32" s="39">
        <f t="shared" si="4"/>
        <v>200</v>
      </c>
      <c r="AC32" s="40">
        <f t="shared" si="5"/>
        <v>8</v>
      </c>
    </row>
    <row r="33" spans="1:29" ht="28.5" customHeight="1" thickBot="1">
      <c r="A33" s="174">
        <v>20</v>
      </c>
      <c r="B33" s="175" t="s">
        <v>39</v>
      </c>
      <c r="C33" s="176"/>
      <c r="D33" s="122"/>
      <c r="E33" s="177">
        <v>30</v>
      </c>
      <c r="F33" s="177"/>
      <c r="G33" s="177"/>
      <c r="H33" s="177"/>
      <c r="I33" s="177"/>
      <c r="J33" s="177"/>
      <c r="K33" s="177">
        <v>20</v>
      </c>
      <c r="L33" s="123">
        <f>SUM(D33:K33)</f>
        <v>50</v>
      </c>
      <c r="M33" s="178">
        <f t="shared" si="1"/>
        <v>30</v>
      </c>
      <c r="N33" s="179">
        <v>2</v>
      </c>
      <c r="O33" s="180" t="s">
        <v>4</v>
      </c>
      <c r="P33" s="122"/>
      <c r="Q33" s="177">
        <v>30</v>
      </c>
      <c r="R33" s="177"/>
      <c r="S33" s="177"/>
      <c r="T33" s="177"/>
      <c r="U33" s="177"/>
      <c r="V33" s="177"/>
      <c r="W33" s="177">
        <v>20</v>
      </c>
      <c r="X33" s="123">
        <v>50</v>
      </c>
      <c r="Y33" s="178">
        <f t="shared" si="3"/>
        <v>30</v>
      </c>
      <c r="Z33" s="181">
        <v>2</v>
      </c>
      <c r="AA33" s="180" t="s">
        <v>4</v>
      </c>
      <c r="AB33" s="39">
        <f t="shared" si="4"/>
        <v>100</v>
      </c>
      <c r="AC33" s="40">
        <f t="shared" si="5"/>
        <v>4</v>
      </c>
    </row>
    <row r="34" spans="1:29" ht="45.75" customHeight="1" thickBot="1">
      <c r="A34" s="182"/>
      <c r="B34" s="183" t="s">
        <v>71</v>
      </c>
      <c r="C34" s="184" t="s">
        <v>72</v>
      </c>
      <c r="D34" s="32"/>
      <c r="E34" s="185">
        <v>15</v>
      </c>
      <c r="F34" s="33"/>
      <c r="G34" s="33"/>
      <c r="H34" s="33"/>
      <c r="I34" s="33"/>
      <c r="J34" s="33"/>
      <c r="K34" s="33"/>
      <c r="L34" s="186"/>
      <c r="M34" s="187"/>
      <c r="N34" s="188">
        <v>1</v>
      </c>
      <c r="O34" s="180" t="s">
        <v>4</v>
      </c>
      <c r="P34" s="189"/>
      <c r="Q34" s="190"/>
      <c r="R34" s="190"/>
      <c r="S34" s="190"/>
      <c r="T34" s="190"/>
      <c r="U34" s="190"/>
      <c r="V34" s="190"/>
      <c r="W34" s="190"/>
      <c r="X34" s="191"/>
      <c r="Y34" s="192"/>
      <c r="Z34" s="62"/>
      <c r="AA34" s="180"/>
      <c r="AB34" s="39">
        <f t="shared" si="4"/>
        <v>0</v>
      </c>
      <c r="AC34" s="193"/>
    </row>
    <row r="35" spans="1:29" ht="43.5" customHeight="1" thickBot="1">
      <c r="A35" s="194"/>
      <c r="B35" s="195" t="s">
        <v>103</v>
      </c>
      <c r="C35" s="196" t="s">
        <v>73</v>
      </c>
      <c r="D35" s="51"/>
      <c r="E35" s="61">
        <v>15</v>
      </c>
      <c r="F35" s="52"/>
      <c r="G35" s="52"/>
      <c r="H35" s="52"/>
      <c r="I35" s="52"/>
      <c r="J35" s="52"/>
      <c r="K35" s="52"/>
      <c r="L35" s="46"/>
      <c r="M35" s="197"/>
      <c r="N35" s="102">
        <v>1</v>
      </c>
      <c r="O35" s="180" t="s">
        <v>4</v>
      </c>
      <c r="P35" s="51"/>
      <c r="Q35" s="52"/>
      <c r="R35" s="52"/>
      <c r="S35" s="52"/>
      <c r="T35" s="52"/>
      <c r="U35" s="52"/>
      <c r="V35" s="52"/>
      <c r="W35" s="52"/>
      <c r="X35" s="197"/>
      <c r="Y35" s="198"/>
      <c r="Z35" s="49"/>
      <c r="AA35" s="180"/>
      <c r="AB35" s="39">
        <f t="shared" si="4"/>
        <v>0</v>
      </c>
      <c r="AC35" s="199"/>
    </row>
    <row r="36" spans="1:29" ht="28.5" customHeight="1" thickBot="1">
      <c r="A36" s="194"/>
      <c r="B36" s="195" t="s">
        <v>104</v>
      </c>
      <c r="C36" s="196" t="s">
        <v>53</v>
      </c>
      <c r="D36" s="51"/>
      <c r="E36" s="61">
        <v>15</v>
      </c>
      <c r="F36" s="52"/>
      <c r="G36" s="52"/>
      <c r="H36" s="52"/>
      <c r="I36" s="52"/>
      <c r="J36" s="52"/>
      <c r="K36" s="52"/>
      <c r="L36" s="46"/>
      <c r="M36" s="197"/>
      <c r="N36" s="102">
        <v>1</v>
      </c>
      <c r="O36" s="180" t="s">
        <v>4</v>
      </c>
      <c r="P36" s="51"/>
      <c r="Q36" s="52"/>
      <c r="R36" s="52"/>
      <c r="S36" s="52"/>
      <c r="T36" s="52"/>
      <c r="U36" s="52"/>
      <c r="V36" s="52"/>
      <c r="W36" s="52"/>
      <c r="X36" s="197"/>
      <c r="Y36" s="198"/>
      <c r="Z36" s="49"/>
      <c r="AA36" s="180"/>
      <c r="AB36" s="39">
        <f t="shared" si="4"/>
        <v>0</v>
      </c>
      <c r="AC36" s="199"/>
    </row>
    <row r="37" spans="1:29" ht="38.25" customHeight="1" thickBot="1">
      <c r="A37" s="194"/>
      <c r="B37" s="195" t="s">
        <v>74</v>
      </c>
      <c r="C37" s="196" t="s">
        <v>35</v>
      </c>
      <c r="D37" s="51"/>
      <c r="E37" s="61"/>
      <c r="F37" s="52"/>
      <c r="G37" s="52"/>
      <c r="H37" s="52"/>
      <c r="I37" s="52"/>
      <c r="J37" s="52"/>
      <c r="K37" s="52"/>
      <c r="L37" s="46"/>
      <c r="M37" s="197"/>
      <c r="N37" s="102"/>
      <c r="O37" s="200"/>
      <c r="P37" s="97"/>
      <c r="Q37" s="61">
        <v>15</v>
      </c>
      <c r="R37" s="61"/>
      <c r="S37" s="61"/>
      <c r="T37" s="61"/>
      <c r="U37" s="61"/>
      <c r="V37" s="61"/>
      <c r="W37" s="61"/>
      <c r="X37" s="201"/>
      <c r="Y37" s="202"/>
      <c r="Z37" s="203">
        <v>1</v>
      </c>
      <c r="AA37" s="121" t="s">
        <v>4</v>
      </c>
      <c r="AB37" s="39">
        <f t="shared" si="4"/>
        <v>0</v>
      </c>
      <c r="AC37" s="199"/>
    </row>
    <row r="38" spans="1:29" ht="28.5" customHeight="1" thickBot="1">
      <c r="A38" s="194"/>
      <c r="B38" s="195" t="s">
        <v>75</v>
      </c>
      <c r="C38" s="196" t="s">
        <v>143</v>
      </c>
      <c r="D38" s="51"/>
      <c r="E38" s="61"/>
      <c r="F38" s="52"/>
      <c r="G38" s="52"/>
      <c r="H38" s="52"/>
      <c r="I38" s="52"/>
      <c r="J38" s="52"/>
      <c r="K38" s="52"/>
      <c r="L38" s="46"/>
      <c r="M38" s="197"/>
      <c r="N38" s="102"/>
      <c r="O38" s="200"/>
      <c r="P38" s="97"/>
      <c r="Q38" s="61">
        <v>15</v>
      </c>
      <c r="R38" s="61"/>
      <c r="S38" s="61"/>
      <c r="T38" s="61"/>
      <c r="U38" s="61"/>
      <c r="V38" s="61"/>
      <c r="W38" s="61"/>
      <c r="X38" s="201"/>
      <c r="Y38" s="202"/>
      <c r="Z38" s="203">
        <v>1</v>
      </c>
      <c r="AA38" s="121" t="s">
        <v>4</v>
      </c>
      <c r="AB38" s="39">
        <f t="shared" si="4"/>
        <v>0</v>
      </c>
      <c r="AC38" s="199"/>
    </row>
    <row r="39" spans="1:29" ht="28.5" customHeight="1" thickBot="1">
      <c r="A39" s="194"/>
      <c r="B39" s="204" t="s">
        <v>76</v>
      </c>
      <c r="C39" s="196" t="s">
        <v>77</v>
      </c>
      <c r="D39" s="51"/>
      <c r="E39" s="61"/>
      <c r="F39" s="52"/>
      <c r="G39" s="52"/>
      <c r="H39" s="52"/>
      <c r="I39" s="52"/>
      <c r="J39" s="52"/>
      <c r="K39" s="52"/>
      <c r="L39" s="46"/>
      <c r="M39" s="197"/>
      <c r="N39" s="102"/>
      <c r="O39" s="200"/>
      <c r="P39" s="97"/>
      <c r="Q39" s="61">
        <v>15</v>
      </c>
      <c r="R39" s="61"/>
      <c r="S39" s="61"/>
      <c r="T39" s="61"/>
      <c r="U39" s="61"/>
      <c r="V39" s="61"/>
      <c r="W39" s="61"/>
      <c r="X39" s="201"/>
      <c r="Y39" s="202"/>
      <c r="Z39" s="203">
        <v>1</v>
      </c>
      <c r="AA39" s="121" t="s">
        <v>4</v>
      </c>
      <c r="AB39" s="39">
        <f t="shared" si="4"/>
        <v>0</v>
      </c>
      <c r="AC39" s="199"/>
    </row>
    <row r="40" spans="1:29" ht="28.5" customHeight="1" thickBot="1">
      <c r="A40" s="205"/>
      <c r="B40" s="206" t="s">
        <v>78</v>
      </c>
      <c r="C40" s="207" t="s">
        <v>77</v>
      </c>
      <c r="D40" s="208"/>
      <c r="E40" s="209"/>
      <c r="F40" s="210"/>
      <c r="G40" s="210"/>
      <c r="H40" s="210"/>
      <c r="I40" s="210"/>
      <c r="J40" s="210"/>
      <c r="K40" s="210"/>
      <c r="L40" s="211"/>
      <c r="M40" s="212"/>
      <c r="N40" s="213"/>
      <c r="O40" s="214"/>
      <c r="P40" s="215"/>
      <c r="Q40" s="209">
        <v>15</v>
      </c>
      <c r="R40" s="209"/>
      <c r="S40" s="209"/>
      <c r="T40" s="209"/>
      <c r="U40" s="209"/>
      <c r="V40" s="209"/>
      <c r="W40" s="209"/>
      <c r="X40" s="216"/>
      <c r="Y40" s="217"/>
      <c r="Z40" s="218">
        <v>1</v>
      </c>
      <c r="AA40" s="219" t="s">
        <v>4</v>
      </c>
      <c r="AB40" s="220">
        <f t="shared" si="4"/>
        <v>0</v>
      </c>
      <c r="AC40" s="95"/>
    </row>
    <row r="41" spans="1:29" s="308" customFormat="1" ht="28.5" customHeight="1" thickBot="1">
      <c r="A41" s="105"/>
      <c r="B41" s="195" t="s">
        <v>131</v>
      </c>
      <c r="C41" s="323" t="s">
        <v>22</v>
      </c>
      <c r="D41" s="52"/>
      <c r="E41" s="61"/>
      <c r="F41" s="52"/>
      <c r="G41" s="52"/>
      <c r="H41" s="52"/>
      <c r="I41" s="52"/>
      <c r="J41" s="52"/>
      <c r="K41" s="52"/>
      <c r="L41" s="46"/>
      <c r="M41" s="46"/>
      <c r="N41" s="61"/>
      <c r="O41" s="61"/>
      <c r="P41" s="61"/>
      <c r="Q41" s="61">
        <v>15</v>
      </c>
      <c r="R41" s="61"/>
      <c r="S41" s="61"/>
      <c r="T41" s="61"/>
      <c r="U41" s="61"/>
      <c r="V41" s="61"/>
      <c r="W41" s="61"/>
      <c r="X41" s="98"/>
      <c r="Y41" s="98"/>
      <c r="Z41" s="100">
        <v>1</v>
      </c>
      <c r="AA41" s="61" t="s">
        <v>4</v>
      </c>
      <c r="AB41" s="324">
        <v>0</v>
      </c>
      <c r="AC41" s="325"/>
    </row>
    <row r="42" spans="1:29" ht="28.5" customHeight="1" thickBot="1">
      <c r="A42" s="125"/>
      <c r="B42" s="221" t="s">
        <v>5</v>
      </c>
      <c r="C42" s="222"/>
      <c r="D42" s="128">
        <f>SUM(D14:D33)</f>
        <v>125</v>
      </c>
      <c r="E42" s="128">
        <f t="shared" ref="E42:K42" si="8">SUM(E14:E33)</f>
        <v>139</v>
      </c>
      <c r="F42" s="128">
        <f t="shared" si="8"/>
        <v>170</v>
      </c>
      <c r="G42" s="128">
        <f t="shared" si="8"/>
        <v>0</v>
      </c>
      <c r="H42" s="128">
        <f t="shared" si="8"/>
        <v>0</v>
      </c>
      <c r="I42" s="128">
        <f t="shared" si="8"/>
        <v>0</v>
      </c>
      <c r="J42" s="128">
        <f t="shared" si="8"/>
        <v>6</v>
      </c>
      <c r="K42" s="128">
        <f t="shared" si="8"/>
        <v>360</v>
      </c>
      <c r="L42" s="223">
        <f>SUM(L14:L33)</f>
        <v>800</v>
      </c>
      <c r="M42" s="224">
        <f>SUM(M14:M40)</f>
        <v>440</v>
      </c>
      <c r="N42" s="225">
        <f>SUM(N14:N33)</f>
        <v>32</v>
      </c>
      <c r="O42" s="128"/>
      <c r="P42" s="129">
        <f>SUM(P14:P40)</f>
        <v>96</v>
      </c>
      <c r="Q42" s="129">
        <f t="shared" ref="Q42:W42" si="9">SUM(Q14:Q33)</f>
        <v>140</v>
      </c>
      <c r="R42" s="129">
        <f t="shared" si="9"/>
        <v>140</v>
      </c>
      <c r="S42" s="129">
        <f t="shared" si="9"/>
        <v>4</v>
      </c>
      <c r="T42" s="129">
        <f t="shared" si="9"/>
        <v>20</v>
      </c>
      <c r="U42" s="129">
        <f t="shared" si="9"/>
        <v>80</v>
      </c>
      <c r="V42" s="129">
        <f t="shared" si="9"/>
        <v>0</v>
      </c>
      <c r="W42" s="129">
        <f t="shared" si="9"/>
        <v>270</v>
      </c>
      <c r="X42" s="223">
        <f>SUM(X14:X33)</f>
        <v>750</v>
      </c>
      <c r="Y42" s="226">
        <f>SUM(Y14:Y40)</f>
        <v>480</v>
      </c>
      <c r="Z42" s="128">
        <f>SUM(Z14:Z33)</f>
        <v>30</v>
      </c>
      <c r="AA42" s="128"/>
      <c r="AB42" s="227">
        <f>SUM(AB14:AB33)</f>
        <v>1550</v>
      </c>
      <c r="AC42" s="228">
        <f>SUM(AC14:AC40)</f>
        <v>62</v>
      </c>
    </row>
    <row r="43" spans="1:29" ht="28.5" customHeight="1" thickBot="1">
      <c r="A43" s="133"/>
      <c r="B43" s="134" t="s">
        <v>1</v>
      </c>
      <c r="C43" s="135"/>
      <c r="D43" s="272">
        <f>L42</f>
        <v>800</v>
      </c>
      <c r="E43" s="272"/>
      <c r="F43" s="272"/>
      <c r="G43" s="272"/>
      <c r="H43" s="272"/>
      <c r="I43" s="272"/>
      <c r="J43" s="272"/>
      <c r="K43" s="273"/>
      <c r="L43" s="229"/>
      <c r="M43" s="230"/>
      <c r="N43" s="231"/>
      <c r="O43" s="232"/>
      <c r="P43" s="274">
        <f>X42</f>
        <v>750</v>
      </c>
      <c r="Q43" s="272"/>
      <c r="R43" s="272"/>
      <c r="S43" s="272"/>
      <c r="T43" s="272"/>
      <c r="U43" s="272"/>
      <c r="V43" s="272"/>
      <c r="W43" s="275"/>
      <c r="X43" s="233"/>
      <c r="Y43" s="233"/>
      <c r="Z43" s="136"/>
      <c r="AA43" s="138"/>
      <c r="AB43" s="140">
        <f>SUM(D43:K43)+SUM(P43:W43)</f>
        <v>1550</v>
      </c>
      <c r="AC43" s="234"/>
    </row>
    <row r="44" spans="1:29" ht="28.5" customHeight="1" thickBot="1">
      <c r="A44" s="142"/>
      <c r="B44" s="126" t="s">
        <v>18</v>
      </c>
      <c r="C44" s="127"/>
      <c r="D44" s="287">
        <f>M42</f>
        <v>440</v>
      </c>
      <c r="E44" s="287"/>
      <c r="F44" s="287"/>
      <c r="G44" s="287"/>
      <c r="H44" s="287"/>
      <c r="I44" s="287"/>
      <c r="J44" s="287"/>
      <c r="K44" s="288"/>
      <c r="L44" s="235"/>
      <c r="M44" s="236"/>
      <c r="N44" s="237"/>
      <c r="O44" s="238"/>
      <c r="P44" s="287">
        <f>Y42</f>
        <v>480</v>
      </c>
      <c r="Q44" s="287"/>
      <c r="R44" s="287"/>
      <c r="S44" s="287"/>
      <c r="T44" s="287"/>
      <c r="U44" s="287"/>
      <c r="V44" s="287"/>
      <c r="W44" s="288"/>
      <c r="X44" s="239"/>
      <c r="Y44" s="239"/>
      <c r="Z44" s="143"/>
      <c r="AA44" s="144"/>
      <c r="AB44" s="132">
        <f>SUM(D44:AA44)</f>
        <v>920</v>
      </c>
      <c r="AC44" s="145"/>
    </row>
    <row r="45" spans="1:29" ht="28.5" customHeight="1" thickBot="1">
      <c r="A45" s="142"/>
      <c r="B45" s="126" t="s">
        <v>119</v>
      </c>
      <c r="C45" s="127"/>
      <c r="D45" s="284">
        <f>K42</f>
        <v>360</v>
      </c>
      <c r="E45" s="285"/>
      <c r="F45" s="285"/>
      <c r="G45" s="285"/>
      <c r="H45" s="285"/>
      <c r="I45" s="285"/>
      <c r="J45" s="285"/>
      <c r="K45" s="286"/>
      <c r="L45" s="143"/>
      <c r="M45" s="144"/>
      <c r="N45" s="144"/>
      <c r="O45" s="143"/>
      <c r="P45" s="284">
        <f>W42</f>
        <v>270</v>
      </c>
      <c r="Q45" s="285"/>
      <c r="R45" s="285"/>
      <c r="S45" s="285"/>
      <c r="T45" s="285"/>
      <c r="U45" s="285"/>
      <c r="V45" s="285"/>
      <c r="W45" s="286"/>
      <c r="X45" s="143"/>
      <c r="Y45" s="143"/>
      <c r="Z45" s="143"/>
      <c r="AA45" s="144"/>
      <c r="AB45" s="132">
        <f>SUM(D45:AA45)</f>
        <v>630</v>
      </c>
      <c r="AC45" s="145"/>
    </row>
    <row r="46" spans="1:29" s="240" customFormat="1" ht="18.75">
      <c r="A46" s="18"/>
      <c r="B46" s="19" t="s">
        <v>130</v>
      </c>
      <c r="C46" s="1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9"/>
    </row>
    <row r="47" spans="1:29" s="242" customFormat="1" ht="18.75">
      <c r="A47" s="20"/>
      <c r="B47" s="21" t="s">
        <v>134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41"/>
      <c r="AA47" s="21"/>
      <c r="AB47" s="21"/>
      <c r="AC47" s="21"/>
    </row>
    <row r="48" spans="1:29" ht="1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">
      <c r="A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 t="s">
        <v>24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>
      <c r="A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7" t="s">
        <v>25</v>
      </c>
      <c r="Q52" s="11"/>
      <c r="R52" s="11"/>
      <c r="S52" s="11"/>
      <c r="T52" s="11"/>
      <c r="U52" s="11"/>
      <c r="V52" s="11"/>
      <c r="W52" s="11"/>
      <c r="X52" s="11"/>
      <c r="Y52" s="11"/>
      <c r="Z52" s="1"/>
      <c r="AA52" s="1"/>
      <c r="AB52" s="1"/>
      <c r="AC52" s="1"/>
    </row>
    <row r="53" spans="1:29" ht="1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</sheetData>
  <mergeCells count="14">
    <mergeCell ref="A11:A13"/>
    <mergeCell ref="B11:B13"/>
    <mergeCell ref="C11:C13"/>
    <mergeCell ref="D11:AA11"/>
    <mergeCell ref="D45:K45"/>
    <mergeCell ref="P45:W45"/>
    <mergeCell ref="D44:K44"/>
    <mergeCell ref="P44:W44"/>
    <mergeCell ref="AB11:AB13"/>
    <mergeCell ref="AC11:AC13"/>
    <mergeCell ref="D12:N12"/>
    <mergeCell ref="P12:AA12"/>
    <mergeCell ref="D43:K43"/>
    <mergeCell ref="P43:W43"/>
  </mergeCells>
  <pageMargins left="1.1023622047244095" right="0.70866141732283472" top="0.74803149606299213" bottom="0.74803149606299213" header="0.31496062992125984" footer="0.31496062992125984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1"/>
  <sheetViews>
    <sheetView tabSelected="1" topLeftCell="A31" zoomScale="73" zoomScaleNormal="73" zoomScaleSheetLayoutView="70" workbookViewId="0">
      <selection activeCell="A39" sqref="A39:XFD39"/>
    </sheetView>
  </sheetViews>
  <sheetFormatPr defaultRowHeight="12.75"/>
  <cols>
    <col min="1" max="1" width="4.7109375" customWidth="1"/>
    <col min="2" max="2" width="67.28515625" customWidth="1"/>
    <col min="3" max="3" width="52.42578125" customWidth="1"/>
    <col min="4" max="4" width="8.85546875" customWidth="1"/>
    <col min="5" max="5" width="8.42578125" customWidth="1"/>
    <col min="6" max="10" width="5.28515625" customWidth="1"/>
    <col min="11" max="11" width="7.85546875" customWidth="1"/>
    <col min="12" max="12" width="7.5703125" customWidth="1"/>
    <col min="13" max="13" width="10.7109375" customWidth="1"/>
    <col min="14" max="14" width="5.7109375" customWidth="1"/>
    <col min="15" max="15" width="12.42578125" customWidth="1"/>
    <col min="16" max="17" width="5.28515625" customWidth="1"/>
    <col min="18" max="18" width="8.42578125" customWidth="1"/>
    <col min="19" max="22" width="5.28515625" customWidth="1"/>
    <col min="23" max="23" width="10.5703125" customWidth="1"/>
    <col min="24" max="24" width="9.5703125" customWidth="1"/>
    <col min="25" max="25" width="9.140625" customWidth="1"/>
    <col min="26" max="26" width="5.28515625" customWidth="1"/>
    <col min="27" max="27" width="10" customWidth="1"/>
    <col min="28" max="28" width="9.28515625" customWidth="1"/>
    <col min="29" max="29" width="5.7109375" customWidth="1"/>
  </cols>
  <sheetData>
    <row r="1" spans="1:29" ht="18.75" customHeight="1">
      <c r="A1" s="12"/>
      <c r="B1" s="246" t="s">
        <v>26</v>
      </c>
      <c r="C1" s="247" t="s">
        <v>20</v>
      </c>
      <c r="H1" s="6"/>
      <c r="I1" s="6"/>
      <c r="J1" s="6"/>
      <c r="K1" s="6"/>
      <c r="L1" s="6"/>
      <c r="M1" s="6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8.75" customHeight="1">
      <c r="A2" s="13"/>
      <c r="B2" s="246" t="s">
        <v>27</v>
      </c>
      <c r="C2" s="247" t="s">
        <v>41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8.75" customHeight="1">
      <c r="A3" s="13"/>
      <c r="B3" s="246" t="s">
        <v>28</v>
      </c>
      <c r="C3" s="24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75" customHeight="1">
      <c r="A4" s="13"/>
      <c r="B4" s="246" t="s">
        <v>29</v>
      </c>
      <c r="C4" s="247" t="s">
        <v>49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8.75" customHeight="1">
      <c r="A5" s="13"/>
      <c r="B5" s="246" t="s">
        <v>30</v>
      </c>
      <c r="C5" s="248" t="s">
        <v>116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8.75" customHeight="1">
      <c r="A6" s="13"/>
      <c r="B6" s="246" t="s">
        <v>31</v>
      </c>
      <c r="C6" s="247" t="s">
        <v>50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8.75" customHeight="1">
      <c r="A7" s="13"/>
      <c r="B7" s="246" t="s">
        <v>32</v>
      </c>
      <c r="C7" s="247" t="s">
        <v>48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8.75" customHeight="1">
      <c r="A8" s="13"/>
      <c r="B8" s="246" t="s">
        <v>33</v>
      </c>
      <c r="C8" s="249" t="s">
        <v>129</v>
      </c>
      <c r="H8" s="5"/>
      <c r="I8" s="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8.75">
      <c r="A9" s="13"/>
      <c r="B9" s="246"/>
      <c r="C9" s="24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9.5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7"/>
    </row>
    <row r="11" spans="1:29" ht="13.5" customHeight="1" thickBot="1">
      <c r="A11" s="278" t="s">
        <v>0</v>
      </c>
      <c r="B11" s="278" t="s">
        <v>7</v>
      </c>
      <c r="C11" s="279" t="s">
        <v>6</v>
      </c>
      <c r="D11" s="304" t="s">
        <v>1</v>
      </c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289" t="s">
        <v>17</v>
      </c>
      <c r="AC11" s="291" t="s">
        <v>8</v>
      </c>
    </row>
    <row r="12" spans="1:29" ht="13.5" customHeight="1" thickBot="1">
      <c r="A12" s="278"/>
      <c r="B12" s="278"/>
      <c r="C12" s="280"/>
      <c r="D12" s="294" t="s">
        <v>135</v>
      </c>
      <c r="E12" s="295"/>
      <c r="F12" s="295"/>
      <c r="G12" s="295"/>
      <c r="H12" s="295"/>
      <c r="I12" s="295"/>
      <c r="J12" s="295"/>
      <c r="K12" s="295"/>
      <c r="L12" s="295"/>
      <c r="M12" s="296"/>
      <c r="N12" s="296"/>
      <c r="O12" s="22"/>
      <c r="P12" s="297" t="s">
        <v>136</v>
      </c>
      <c r="Q12" s="295"/>
      <c r="R12" s="295"/>
      <c r="S12" s="295"/>
      <c r="T12" s="295"/>
      <c r="U12" s="295"/>
      <c r="V12" s="295"/>
      <c r="W12" s="298"/>
      <c r="X12" s="295"/>
      <c r="Y12" s="295"/>
      <c r="Z12" s="295"/>
      <c r="AA12" s="295"/>
      <c r="AB12" s="290"/>
      <c r="AC12" s="292"/>
    </row>
    <row r="13" spans="1:29" ht="134.25" customHeight="1" thickBot="1">
      <c r="A13" s="303"/>
      <c r="B13" s="303"/>
      <c r="C13" s="280"/>
      <c r="D13" s="23" t="s">
        <v>9</v>
      </c>
      <c r="E13" s="24" t="s">
        <v>10</v>
      </c>
      <c r="F13" s="24" t="s">
        <v>11</v>
      </c>
      <c r="G13" s="24" t="s">
        <v>12</v>
      </c>
      <c r="H13" s="24" t="s">
        <v>13</v>
      </c>
      <c r="I13" s="24" t="s">
        <v>14</v>
      </c>
      <c r="J13" s="24" t="s">
        <v>15</v>
      </c>
      <c r="K13" s="24" t="s">
        <v>16</v>
      </c>
      <c r="L13" s="25" t="s">
        <v>21</v>
      </c>
      <c r="M13" s="26" t="s">
        <v>118</v>
      </c>
      <c r="N13" s="27" t="s">
        <v>2</v>
      </c>
      <c r="O13" s="25" t="s">
        <v>37</v>
      </c>
      <c r="P13" s="23" t="s">
        <v>9</v>
      </c>
      <c r="Q13" s="23" t="s">
        <v>10</v>
      </c>
      <c r="R13" s="24" t="s">
        <v>11</v>
      </c>
      <c r="S13" s="24" t="s">
        <v>12</v>
      </c>
      <c r="T13" s="24" t="s">
        <v>13</v>
      </c>
      <c r="U13" s="24" t="s">
        <v>14</v>
      </c>
      <c r="V13" s="24" t="s">
        <v>15</v>
      </c>
      <c r="W13" s="24" t="s">
        <v>19</v>
      </c>
      <c r="X13" s="25" t="s">
        <v>36</v>
      </c>
      <c r="Y13" s="26" t="s">
        <v>118</v>
      </c>
      <c r="Z13" s="28" t="s">
        <v>2</v>
      </c>
      <c r="AA13" s="26" t="s">
        <v>23</v>
      </c>
      <c r="AB13" s="290"/>
      <c r="AC13" s="293"/>
    </row>
    <row r="14" spans="1:29" ht="28.5" customHeight="1" thickBot="1">
      <c r="A14" s="29">
        <v>1</v>
      </c>
      <c r="B14" s="30" t="s">
        <v>79</v>
      </c>
      <c r="C14" s="31" t="s">
        <v>80</v>
      </c>
      <c r="D14" s="32"/>
      <c r="E14" s="33"/>
      <c r="F14" s="33"/>
      <c r="G14" s="33"/>
      <c r="H14" s="33"/>
      <c r="I14" s="33"/>
      <c r="J14" s="33"/>
      <c r="K14" s="33"/>
      <c r="L14" s="34">
        <f>SUM(D14:K14)</f>
        <v>0</v>
      </c>
      <c r="M14" s="35">
        <f>SUM(D14:J14)</f>
        <v>0</v>
      </c>
      <c r="N14" s="36"/>
      <c r="O14" s="37"/>
      <c r="P14" s="32"/>
      <c r="Q14" s="33"/>
      <c r="R14" s="33">
        <v>15</v>
      </c>
      <c r="S14" s="33"/>
      <c r="T14" s="33"/>
      <c r="U14" s="33"/>
      <c r="V14" s="33"/>
      <c r="W14" s="33">
        <v>35</v>
      </c>
      <c r="X14" s="34">
        <f>SUM(P14:W14)</f>
        <v>50</v>
      </c>
      <c r="Y14" s="35">
        <f>SUM(P14:V14)</f>
        <v>15</v>
      </c>
      <c r="Z14" s="36">
        <v>2</v>
      </c>
      <c r="AA14" s="38" t="s">
        <v>4</v>
      </c>
      <c r="AB14" s="39">
        <f>X14+L14</f>
        <v>50</v>
      </c>
      <c r="AC14" s="40">
        <f t="shared" ref="AC14:AC22" si="0">SUM(N14+Z14)</f>
        <v>2</v>
      </c>
    </row>
    <row r="15" spans="1:29" ht="28.5" customHeight="1" thickBot="1">
      <c r="A15" s="41">
        <v>2</v>
      </c>
      <c r="B15" s="42" t="s">
        <v>81</v>
      </c>
      <c r="C15" s="43" t="s">
        <v>82</v>
      </c>
      <c r="D15" s="44">
        <v>5</v>
      </c>
      <c r="E15" s="45">
        <v>15</v>
      </c>
      <c r="F15" s="45"/>
      <c r="G15" s="45"/>
      <c r="H15" s="45"/>
      <c r="I15" s="45"/>
      <c r="J15" s="45"/>
      <c r="K15" s="45">
        <v>5</v>
      </c>
      <c r="L15" s="46">
        <f t="shared" ref="L15:L26" si="1">SUM(D15:K15)</f>
        <v>25</v>
      </c>
      <c r="M15" s="47">
        <f t="shared" ref="M15:M27" si="2">SUM(D15:J15)</f>
        <v>20</v>
      </c>
      <c r="N15" s="48">
        <v>1</v>
      </c>
      <c r="O15" s="49" t="s">
        <v>4</v>
      </c>
      <c r="P15" s="44"/>
      <c r="Q15" s="45"/>
      <c r="R15" s="45"/>
      <c r="S15" s="45"/>
      <c r="T15" s="45"/>
      <c r="U15" s="45"/>
      <c r="V15" s="45"/>
      <c r="W15" s="45"/>
      <c r="X15" s="34">
        <f t="shared" ref="X15:X39" si="3">SUM(P15:W15)</f>
        <v>0</v>
      </c>
      <c r="Y15" s="47">
        <f t="shared" ref="Y15:Y26" si="4">SUM(P15:V15)</f>
        <v>0</v>
      </c>
      <c r="Z15" s="48"/>
      <c r="AA15" s="50"/>
      <c r="AB15" s="39">
        <f t="shared" ref="AB15:AB39" si="5">X15+L15</f>
        <v>25</v>
      </c>
      <c r="AC15" s="40">
        <f t="shared" si="0"/>
        <v>1</v>
      </c>
    </row>
    <row r="16" spans="1:29" ht="28.5" customHeight="1" thickBot="1">
      <c r="A16" s="41">
        <v>3</v>
      </c>
      <c r="B16" s="42" t="s">
        <v>83</v>
      </c>
      <c r="C16" s="43" t="s">
        <v>77</v>
      </c>
      <c r="D16" s="44">
        <v>15</v>
      </c>
      <c r="E16" s="45">
        <v>15</v>
      </c>
      <c r="F16" s="45"/>
      <c r="G16" s="45">
        <v>15</v>
      </c>
      <c r="H16" s="45"/>
      <c r="I16" s="45"/>
      <c r="J16" s="45"/>
      <c r="K16" s="45">
        <v>30</v>
      </c>
      <c r="L16" s="46">
        <f t="shared" si="1"/>
        <v>75</v>
      </c>
      <c r="M16" s="47">
        <f t="shared" si="2"/>
        <v>45</v>
      </c>
      <c r="N16" s="48">
        <v>3</v>
      </c>
      <c r="O16" s="49" t="s">
        <v>3</v>
      </c>
      <c r="P16" s="44"/>
      <c r="Q16" s="45"/>
      <c r="R16" s="45"/>
      <c r="S16" s="45"/>
      <c r="T16" s="45"/>
      <c r="U16" s="45"/>
      <c r="V16" s="45"/>
      <c r="W16" s="45"/>
      <c r="X16" s="34">
        <f t="shared" si="3"/>
        <v>0</v>
      </c>
      <c r="Y16" s="47">
        <f t="shared" si="4"/>
        <v>0</v>
      </c>
      <c r="Z16" s="48"/>
      <c r="AA16" s="50"/>
      <c r="AB16" s="39">
        <f t="shared" si="5"/>
        <v>75</v>
      </c>
      <c r="AC16" s="40">
        <f t="shared" si="0"/>
        <v>3</v>
      </c>
    </row>
    <row r="17" spans="1:29" ht="28.5" customHeight="1" thickBot="1">
      <c r="A17" s="41">
        <v>4</v>
      </c>
      <c r="B17" s="42" t="s">
        <v>128</v>
      </c>
      <c r="C17" s="43" t="s">
        <v>84</v>
      </c>
      <c r="D17" s="51"/>
      <c r="E17" s="52">
        <v>30</v>
      </c>
      <c r="F17" s="52"/>
      <c r="G17" s="52"/>
      <c r="H17" s="52"/>
      <c r="I17" s="52"/>
      <c r="J17" s="52"/>
      <c r="K17" s="52">
        <v>45</v>
      </c>
      <c r="L17" s="46">
        <f t="shared" si="1"/>
        <v>75</v>
      </c>
      <c r="M17" s="47">
        <f t="shared" si="2"/>
        <v>30</v>
      </c>
      <c r="N17" s="48">
        <v>3</v>
      </c>
      <c r="O17" s="49" t="s">
        <v>4</v>
      </c>
      <c r="P17" s="51"/>
      <c r="Q17" s="52"/>
      <c r="R17" s="52"/>
      <c r="S17" s="52"/>
      <c r="T17" s="52"/>
      <c r="U17" s="52"/>
      <c r="V17" s="52"/>
      <c r="W17" s="52"/>
      <c r="X17" s="34">
        <f t="shared" si="3"/>
        <v>0</v>
      </c>
      <c r="Y17" s="47">
        <f t="shared" si="4"/>
        <v>0</v>
      </c>
      <c r="Z17" s="48"/>
      <c r="AA17" s="50"/>
      <c r="AB17" s="39">
        <f t="shared" si="5"/>
        <v>75</v>
      </c>
      <c r="AC17" s="40">
        <f t="shared" si="0"/>
        <v>3</v>
      </c>
    </row>
    <row r="18" spans="1:29" ht="28.5" customHeight="1" thickBot="1">
      <c r="A18" s="41">
        <v>5</v>
      </c>
      <c r="B18" s="42" t="s">
        <v>85</v>
      </c>
      <c r="C18" s="43" t="s">
        <v>109</v>
      </c>
      <c r="D18" s="51">
        <v>20</v>
      </c>
      <c r="E18" s="52"/>
      <c r="F18" s="52"/>
      <c r="G18" s="52"/>
      <c r="H18" s="52">
        <v>40</v>
      </c>
      <c r="I18" s="52"/>
      <c r="J18" s="52"/>
      <c r="K18" s="52">
        <v>40</v>
      </c>
      <c r="L18" s="46">
        <f t="shared" si="1"/>
        <v>100</v>
      </c>
      <c r="M18" s="47">
        <f t="shared" si="2"/>
        <v>60</v>
      </c>
      <c r="N18" s="48">
        <v>4</v>
      </c>
      <c r="O18" s="49" t="s">
        <v>3</v>
      </c>
      <c r="P18" s="51"/>
      <c r="Q18" s="52"/>
      <c r="R18" s="52"/>
      <c r="S18" s="52"/>
      <c r="T18" s="52"/>
      <c r="U18" s="52"/>
      <c r="V18" s="52"/>
      <c r="W18" s="52"/>
      <c r="X18" s="34">
        <f t="shared" si="3"/>
        <v>0</v>
      </c>
      <c r="Y18" s="47">
        <f t="shared" si="4"/>
        <v>0</v>
      </c>
      <c r="Z18" s="48"/>
      <c r="AA18" s="50"/>
      <c r="AB18" s="39">
        <f t="shared" si="5"/>
        <v>100</v>
      </c>
      <c r="AC18" s="40">
        <f t="shared" si="0"/>
        <v>4</v>
      </c>
    </row>
    <row r="19" spans="1:29" s="308" customFormat="1" ht="28.5" customHeight="1" thickBot="1">
      <c r="A19" s="41">
        <v>6</v>
      </c>
      <c r="B19" s="42" t="s">
        <v>114</v>
      </c>
      <c r="C19" s="43" t="s">
        <v>113</v>
      </c>
      <c r="D19" s="51">
        <v>20</v>
      </c>
      <c r="E19" s="52"/>
      <c r="F19" s="52"/>
      <c r="G19" s="52"/>
      <c r="H19" s="52">
        <v>20</v>
      </c>
      <c r="I19" s="52"/>
      <c r="J19" s="52"/>
      <c r="K19" s="52">
        <v>10</v>
      </c>
      <c r="L19" s="46">
        <f t="shared" si="1"/>
        <v>50</v>
      </c>
      <c r="M19" s="47">
        <f t="shared" si="2"/>
        <v>40</v>
      </c>
      <c r="N19" s="48">
        <v>2</v>
      </c>
      <c r="O19" s="49" t="s">
        <v>4</v>
      </c>
      <c r="P19" s="51"/>
      <c r="Q19" s="52"/>
      <c r="R19" s="52"/>
      <c r="S19" s="52"/>
      <c r="T19" s="52"/>
      <c r="U19" s="52"/>
      <c r="V19" s="52"/>
      <c r="W19" s="52"/>
      <c r="X19" s="34">
        <f t="shared" si="3"/>
        <v>0</v>
      </c>
      <c r="Y19" s="47">
        <f t="shared" si="4"/>
        <v>0</v>
      </c>
      <c r="Z19" s="48"/>
      <c r="AA19" s="50"/>
      <c r="AB19" s="39">
        <f t="shared" si="5"/>
        <v>50</v>
      </c>
      <c r="AC19" s="40">
        <f t="shared" si="0"/>
        <v>2</v>
      </c>
    </row>
    <row r="20" spans="1:29" ht="28.5" customHeight="1" thickBot="1">
      <c r="A20" s="41">
        <v>6</v>
      </c>
      <c r="B20" s="53" t="s">
        <v>86</v>
      </c>
      <c r="C20" s="43" t="s">
        <v>47</v>
      </c>
      <c r="D20" s="51">
        <v>15</v>
      </c>
      <c r="E20" s="52"/>
      <c r="F20" s="52">
        <v>40</v>
      </c>
      <c r="G20" s="52"/>
      <c r="H20" s="52"/>
      <c r="I20" s="52"/>
      <c r="J20" s="52"/>
      <c r="K20" s="52">
        <v>20</v>
      </c>
      <c r="L20" s="46">
        <f t="shared" si="1"/>
        <v>75</v>
      </c>
      <c r="M20" s="47">
        <f t="shared" si="2"/>
        <v>55</v>
      </c>
      <c r="N20" s="48">
        <v>3</v>
      </c>
      <c r="O20" s="49" t="s">
        <v>4</v>
      </c>
      <c r="P20" s="51"/>
      <c r="Q20" s="52"/>
      <c r="R20" s="52"/>
      <c r="S20" s="52"/>
      <c r="T20" s="52"/>
      <c r="U20" s="52"/>
      <c r="V20" s="52"/>
      <c r="W20" s="52"/>
      <c r="X20" s="34">
        <f t="shared" si="3"/>
        <v>0</v>
      </c>
      <c r="Y20" s="47">
        <f t="shared" si="4"/>
        <v>0</v>
      </c>
      <c r="Z20" s="48"/>
      <c r="AA20" s="50"/>
      <c r="AB20" s="39">
        <f t="shared" si="5"/>
        <v>75</v>
      </c>
      <c r="AC20" s="40">
        <f t="shared" si="0"/>
        <v>3</v>
      </c>
    </row>
    <row r="21" spans="1:29" ht="28.5" customHeight="1" thickBot="1">
      <c r="A21" s="41">
        <v>7</v>
      </c>
      <c r="B21" s="53" t="s">
        <v>87</v>
      </c>
      <c r="C21" s="54" t="s">
        <v>42</v>
      </c>
      <c r="D21" s="51"/>
      <c r="E21" s="52"/>
      <c r="F21" s="52"/>
      <c r="G21" s="52"/>
      <c r="H21" s="52"/>
      <c r="I21" s="52"/>
      <c r="J21" s="52"/>
      <c r="K21" s="52"/>
      <c r="L21" s="46">
        <f t="shared" si="1"/>
        <v>0</v>
      </c>
      <c r="M21" s="47">
        <f t="shared" si="2"/>
        <v>0</v>
      </c>
      <c r="N21" s="48"/>
      <c r="O21" s="49"/>
      <c r="P21" s="51">
        <v>15</v>
      </c>
      <c r="Q21" s="52">
        <v>10</v>
      </c>
      <c r="R21" s="52"/>
      <c r="S21" s="52"/>
      <c r="T21" s="52">
        <v>20</v>
      </c>
      <c r="U21" s="52"/>
      <c r="V21" s="52"/>
      <c r="W21" s="52">
        <v>30</v>
      </c>
      <c r="X21" s="34">
        <f t="shared" si="3"/>
        <v>75</v>
      </c>
      <c r="Y21" s="47">
        <f t="shared" si="4"/>
        <v>45</v>
      </c>
      <c r="Z21" s="48">
        <v>3</v>
      </c>
      <c r="AA21" s="50" t="s">
        <v>3</v>
      </c>
      <c r="AB21" s="39">
        <f t="shared" si="5"/>
        <v>75</v>
      </c>
      <c r="AC21" s="40">
        <f t="shared" si="0"/>
        <v>3</v>
      </c>
    </row>
    <row r="22" spans="1:29" ht="28.5" customHeight="1" thickBot="1">
      <c r="A22" s="41">
        <v>8</v>
      </c>
      <c r="B22" s="53" t="s">
        <v>88</v>
      </c>
      <c r="C22" s="54" t="s">
        <v>38</v>
      </c>
      <c r="D22" s="51"/>
      <c r="E22" s="52"/>
      <c r="F22" s="52"/>
      <c r="G22" s="52"/>
      <c r="H22" s="52"/>
      <c r="I22" s="52"/>
      <c r="J22" s="52"/>
      <c r="K22" s="52"/>
      <c r="L22" s="46">
        <f t="shared" si="1"/>
        <v>0</v>
      </c>
      <c r="M22" s="47">
        <f t="shared" si="2"/>
        <v>0</v>
      </c>
      <c r="N22" s="48"/>
      <c r="O22" s="49"/>
      <c r="P22" s="51">
        <v>15</v>
      </c>
      <c r="Q22" s="52"/>
      <c r="R22" s="52"/>
      <c r="S22" s="52"/>
      <c r="T22" s="52">
        <v>30</v>
      </c>
      <c r="U22" s="52"/>
      <c r="V22" s="52"/>
      <c r="W22" s="52">
        <v>55</v>
      </c>
      <c r="X22" s="34">
        <f t="shared" si="3"/>
        <v>100</v>
      </c>
      <c r="Y22" s="47">
        <f t="shared" si="4"/>
        <v>45</v>
      </c>
      <c r="Z22" s="48">
        <v>4</v>
      </c>
      <c r="AA22" s="55" t="s">
        <v>3</v>
      </c>
      <c r="AB22" s="39">
        <f t="shared" si="5"/>
        <v>100</v>
      </c>
      <c r="AC22" s="56">
        <f t="shared" si="0"/>
        <v>4</v>
      </c>
    </row>
    <row r="23" spans="1:29" ht="28.5" customHeight="1" thickBot="1">
      <c r="A23" s="41">
        <v>9</v>
      </c>
      <c r="B23" s="53" t="s">
        <v>89</v>
      </c>
      <c r="C23" s="54" t="s">
        <v>42</v>
      </c>
      <c r="D23" s="51">
        <v>15</v>
      </c>
      <c r="E23" s="52"/>
      <c r="F23" s="52">
        <v>30</v>
      </c>
      <c r="G23" s="52"/>
      <c r="H23" s="52"/>
      <c r="I23" s="52"/>
      <c r="J23" s="52"/>
      <c r="K23" s="52">
        <v>55</v>
      </c>
      <c r="L23" s="46">
        <f t="shared" si="1"/>
        <v>100</v>
      </c>
      <c r="M23" s="47">
        <f t="shared" si="2"/>
        <v>45</v>
      </c>
      <c r="N23" s="48">
        <v>4</v>
      </c>
      <c r="O23" s="49" t="s">
        <v>3</v>
      </c>
      <c r="P23" s="51"/>
      <c r="Q23" s="52"/>
      <c r="R23" s="52"/>
      <c r="S23" s="52"/>
      <c r="T23" s="52"/>
      <c r="U23" s="52"/>
      <c r="V23" s="52"/>
      <c r="W23" s="52"/>
      <c r="X23" s="34">
        <f t="shared" si="3"/>
        <v>0</v>
      </c>
      <c r="Y23" s="47">
        <f t="shared" si="4"/>
        <v>0</v>
      </c>
      <c r="Z23" s="48"/>
      <c r="AA23" s="55"/>
      <c r="AB23" s="39">
        <f t="shared" si="5"/>
        <v>100</v>
      </c>
      <c r="AC23" s="57">
        <v>4</v>
      </c>
    </row>
    <row r="24" spans="1:29" ht="28.5" customHeight="1" thickBot="1">
      <c r="A24" s="41">
        <v>10</v>
      </c>
      <c r="B24" s="53" t="s">
        <v>90</v>
      </c>
      <c r="C24" s="54" t="s">
        <v>42</v>
      </c>
      <c r="D24" s="51">
        <v>10</v>
      </c>
      <c r="E24" s="52"/>
      <c r="F24" s="52"/>
      <c r="G24" s="52"/>
      <c r="H24" s="58">
        <v>30</v>
      </c>
      <c r="I24" s="52"/>
      <c r="J24" s="52"/>
      <c r="K24" s="52">
        <v>10</v>
      </c>
      <c r="L24" s="46">
        <f t="shared" si="1"/>
        <v>50</v>
      </c>
      <c r="M24" s="47">
        <f t="shared" si="2"/>
        <v>40</v>
      </c>
      <c r="N24" s="48">
        <v>2</v>
      </c>
      <c r="O24" s="49" t="s">
        <v>4</v>
      </c>
      <c r="P24" s="51"/>
      <c r="Q24" s="52"/>
      <c r="R24" s="52"/>
      <c r="S24" s="52"/>
      <c r="T24" s="52"/>
      <c r="U24" s="52"/>
      <c r="V24" s="52"/>
      <c r="W24" s="52"/>
      <c r="X24" s="34">
        <f t="shared" si="3"/>
        <v>0</v>
      </c>
      <c r="Y24" s="47">
        <f t="shared" si="4"/>
        <v>0</v>
      </c>
      <c r="Z24" s="48"/>
      <c r="AA24" s="50"/>
      <c r="AB24" s="39">
        <f t="shared" si="5"/>
        <v>50</v>
      </c>
      <c r="AC24" s="56">
        <v>2</v>
      </c>
    </row>
    <row r="25" spans="1:29" ht="28.5" customHeight="1" thickBot="1">
      <c r="A25" s="41">
        <v>11</v>
      </c>
      <c r="B25" s="59" t="s">
        <v>91</v>
      </c>
      <c r="C25" s="60" t="s">
        <v>43</v>
      </c>
      <c r="D25" s="51">
        <v>10</v>
      </c>
      <c r="E25" s="52">
        <v>20</v>
      </c>
      <c r="F25" s="61"/>
      <c r="G25" s="61"/>
      <c r="H25" s="61"/>
      <c r="I25" s="61"/>
      <c r="J25" s="61"/>
      <c r="K25" s="61">
        <v>20</v>
      </c>
      <c r="L25" s="46">
        <f t="shared" si="1"/>
        <v>50</v>
      </c>
      <c r="M25" s="47">
        <f t="shared" si="2"/>
        <v>30</v>
      </c>
      <c r="N25" s="48">
        <v>2</v>
      </c>
      <c r="O25" s="62" t="s">
        <v>4</v>
      </c>
      <c r="P25" s="51"/>
      <c r="Q25" s="52"/>
      <c r="R25" s="52"/>
      <c r="S25" s="52"/>
      <c r="T25" s="52"/>
      <c r="U25" s="52"/>
      <c r="V25" s="52"/>
      <c r="W25" s="52"/>
      <c r="X25" s="34">
        <f t="shared" si="3"/>
        <v>0</v>
      </c>
      <c r="Y25" s="47">
        <f t="shared" si="4"/>
        <v>0</v>
      </c>
      <c r="Z25" s="48"/>
      <c r="AA25" s="50"/>
      <c r="AB25" s="39">
        <f t="shared" si="5"/>
        <v>50</v>
      </c>
      <c r="AC25" s="63">
        <v>2</v>
      </c>
    </row>
    <row r="26" spans="1:29" s="308" customFormat="1" ht="37.5" customHeight="1" thickBot="1">
      <c r="A26" s="64">
        <v>12</v>
      </c>
      <c r="B26" s="65" t="s">
        <v>92</v>
      </c>
      <c r="C26" s="66" t="s">
        <v>93</v>
      </c>
      <c r="D26" s="67">
        <v>10</v>
      </c>
      <c r="E26" s="68">
        <v>10</v>
      </c>
      <c r="F26" s="68"/>
      <c r="G26" s="68">
        <v>30</v>
      </c>
      <c r="H26" s="68"/>
      <c r="I26" s="68"/>
      <c r="J26" s="68"/>
      <c r="K26" s="68">
        <v>50</v>
      </c>
      <c r="L26" s="69">
        <f t="shared" si="1"/>
        <v>100</v>
      </c>
      <c r="M26" s="70">
        <f t="shared" si="2"/>
        <v>50</v>
      </c>
      <c r="N26" s="71">
        <v>4</v>
      </c>
      <c r="O26" s="72" t="s">
        <v>3</v>
      </c>
      <c r="P26" s="67"/>
      <c r="Q26" s="68"/>
      <c r="R26" s="68"/>
      <c r="S26" s="68"/>
      <c r="T26" s="68"/>
      <c r="U26" s="68"/>
      <c r="V26" s="68"/>
      <c r="W26" s="68"/>
      <c r="X26" s="34">
        <f t="shared" si="3"/>
        <v>0</v>
      </c>
      <c r="Y26" s="70">
        <f t="shared" si="4"/>
        <v>0</v>
      </c>
      <c r="Z26" s="71"/>
      <c r="AA26" s="73"/>
      <c r="AB26" s="39">
        <f t="shared" si="5"/>
        <v>100</v>
      </c>
      <c r="AC26" s="57">
        <v>4</v>
      </c>
    </row>
    <row r="27" spans="1:29" ht="28.5" customHeight="1" thickBot="1">
      <c r="A27" s="64">
        <v>13</v>
      </c>
      <c r="B27" s="74" t="s">
        <v>39</v>
      </c>
      <c r="C27" s="75"/>
      <c r="D27" s="76"/>
      <c r="E27" s="77">
        <v>30</v>
      </c>
      <c r="F27" s="77"/>
      <c r="G27" s="77"/>
      <c r="H27" s="77"/>
      <c r="I27" s="77"/>
      <c r="J27" s="77"/>
      <c r="K27" s="77">
        <v>20</v>
      </c>
      <c r="L27" s="78">
        <f>SUM(D27:K27)</f>
        <v>50</v>
      </c>
      <c r="M27" s="79">
        <f t="shared" si="2"/>
        <v>30</v>
      </c>
      <c r="N27" s="80">
        <v>2</v>
      </c>
      <c r="O27" s="81" t="s">
        <v>4</v>
      </c>
      <c r="P27" s="82"/>
      <c r="Q27" s="83">
        <v>15</v>
      </c>
      <c r="R27" s="83"/>
      <c r="S27" s="83"/>
      <c r="T27" s="83"/>
      <c r="U27" s="83"/>
      <c r="V27" s="83"/>
      <c r="W27" s="83">
        <v>10</v>
      </c>
      <c r="X27" s="84">
        <f t="shared" si="3"/>
        <v>25</v>
      </c>
      <c r="Y27" s="85">
        <f>SUM(P27:V27)</f>
        <v>15</v>
      </c>
      <c r="Z27" s="86">
        <v>1</v>
      </c>
      <c r="AA27" s="73" t="s">
        <v>4</v>
      </c>
      <c r="AB27" s="39">
        <f t="shared" si="5"/>
        <v>75</v>
      </c>
      <c r="AC27" s="57">
        <v>3</v>
      </c>
    </row>
    <row r="28" spans="1:29" ht="44.25" customHeight="1" thickBot="1">
      <c r="A28" s="64"/>
      <c r="B28" s="87" t="s">
        <v>95</v>
      </c>
      <c r="C28" s="152" t="s">
        <v>40</v>
      </c>
      <c r="D28" s="88"/>
      <c r="E28" s="89">
        <v>15</v>
      </c>
      <c r="F28" s="89"/>
      <c r="G28" s="89"/>
      <c r="H28" s="89"/>
      <c r="I28" s="89"/>
      <c r="J28" s="89"/>
      <c r="K28" s="90"/>
      <c r="L28" s="91"/>
      <c r="M28" s="92">
        <v>15</v>
      </c>
      <c r="N28" s="93">
        <v>1</v>
      </c>
      <c r="O28" s="94"/>
      <c r="P28" s="32"/>
      <c r="Q28" s="33"/>
      <c r="R28" s="33"/>
      <c r="S28" s="33"/>
      <c r="T28" s="33"/>
      <c r="U28" s="33"/>
      <c r="V28" s="33"/>
      <c r="W28" s="33"/>
      <c r="X28" s="34"/>
      <c r="Y28" s="35"/>
      <c r="Z28" s="36"/>
      <c r="AA28" s="73"/>
      <c r="AB28" s="39">
        <f t="shared" si="5"/>
        <v>0</v>
      </c>
      <c r="AC28" s="95"/>
    </row>
    <row r="29" spans="1:29" ht="38.25" customHeight="1" thickBot="1">
      <c r="A29" s="64"/>
      <c r="B29" s="96" t="s">
        <v>96</v>
      </c>
      <c r="C29" s="153" t="s">
        <v>44</v>
      </c>
      <c r="D29" s="97"/>
      <c r="E29" s="61">
        <v>15</v>
      </c>
      <c r="F29" s="61"/>
      <c r="G29" s="61"/>
      <c r="H29" s="61"/>
      <c r="I29" s="61"/>
      <c r="J29" s="61"/>
      <c r="K29" s="61"/>
      <c r="L29" s="98"/>
      <c r="M29" s="99">
        <v>15</v>
      </c>
      <c r="N29" s="100">
        <v>1</v>
      </c>
      <c r="O29" s="101"/>
      <c r="P29" s="51"/>
      <c r="Q29" s="52"/>
      <c r="R29" s="52"/>
      <c r="S29" s="52"/>
      <c r="T29" s="52"/>
      <c r="U29" s="52"/>
      <c r="V29" s="52"/>
      <c r="W29" s="52"/>
      <c r="X29" s="46"/>
      <c r="Y29" s="47"/>
      <c r="Z29" s="48"/>
      <c r="AA29" s="73"/>
      <c r="AB29" s="39">
        <f t="shared" si="5"/>
        <v>0</v>
      </c>
      <c r="AC29" s="95"/>
    </row>
    <row r="30" spans="1:29" ht="45" customHeight="1" thickBot="1">
      <c r="A30" s="64"/>
      <c r="B30" s="96" t="s">
        <v>97</v>
      </c>
      <c r="C30" s="153" t="s">
        <v>80</v>
      </c>
      <c r="D30" s="97"/>
      <c r="E30" s="61">
        <v>15</v>
      </c>
      <c r="F30" s="61"/>
      <c r="G30" s="61"/>
      <c r="H30" s="61"/>
      <c r="I30" s="61"/>
      <c r="J30" s="61"/>
      <c r="K30" s="61"/>
      <c r="L30" s="98"/>
      <c r="M30" s="99">
        <v>15</v>
      </c>
      <c r="N30" s="100">
        <v>1</v>
      </c>
      <c r="O30" s="101"/>
      <c r="P30" s="51"/>
      <c r="Q30" s="52"/>
      <c r="R30" s="52"/>
      <c r="S30" s="52"/>
      <c r="T30" s="52"/>
      <c r="U30" s="52"/>
      <c r="V30" s="52"/>
      <c r="W30" s="52"/>
      <c r="X30" s="46"/>
      <c r="Y30" s="47"/>
      <c r="Z30" s="48"/>
      <c r="AA30" s="73"/>
      <c r="AB30" s="39">
        <f t="shared" si="5"/>
        <v>0</v>
      </c>
      <c r="AC30" s="95"/>
    </row>
    <row r="31" spans="1:29" ht="28.5" customHeight="1" thickBot="1">
      <c r="A31" s="64"/>
      <c r="B31" s="96" t="s">
        <v>98</v>
      </c>
      <c r="C31" s="151" t="s">
        <v>139</v>
      </c>
      <c r="D31" s="97"/>
      <c r="E31" s="61">
        <v>15</v>
      </c>
      <c r="F31" s="61"/>
      <c r="G31" s="61"/>
      <c r="H31" s="61"/>
      <c r="I31" s="61"/>
      <c r="J31" s="61"/>
      <c r="K31" s="61"/>
      <c r="L31" s="98"/>
      <c r="M31" s="99">
        <v>15</v>
      </c>
      <c r="N31" s="100">
        <v>1</v>
      </c>
      <c r="O31" s="101"/>
      <c r="P31" s="51"/>
      <c r="Q31" s="52"/>
      <c r="R31" s="52"/>
      <c r="S31" s="52"/>
      <c r="T31" s="52"/>
      <c r="U31" s="52"/>
      <c r="V31" s="52"/>
      <c r="W31" s="52"/>
      <c r="X31" s="46"/>
      <c r="Y31" s="47"/>
      <c r="Z31" s="48"/>
      <c r="AA31" s="73"/>
      <c r="AB31" s="39">
        <f t="shared" si="5"/>
        <v>0</v>
      </c>
      <c r="AC31" s="95"/>
    </row>
    <row r="32" spans="1:29" ht="48.75" customHeight="1" thickBot="1">
      <c r="A32" s="64"/>
      <c r="B32" s="96" t="s">
        <v>99</v>
      </c>
      <c r="C32" s="151" t="s">
        <v>139</v>
      </c>
      <c r="D32" s="97"/>
      <c r="E32" s="61">
        <v>15</v>
      </c>
      <c r="F32" s="61"/>
      <c r="G32" s="61"/>
      <c r="H32" s="61"/>
      <c r="I32" s="61"/>
      <c r="J32" s="61"/>
      <c r="K32" s="61"/>
      <c r="L32" s="98"/>
      <c r="M32" s="99">
        <v>15</v>
      </c>
      <c r="N32" s="100">
        <v>1</v>
      </c>
      <c r="O32" s="101"/>
      <c r="P32" s="51"/>
      <c r="Q32" s="52"/>
      <c r="R32" s="52"/>
      <c r="S32" s="52"/>
      <c r="T32" s="52"/>
      <c r="U32" s="52"/>
      <c r="V32" s="52"/>
      <c r="W32" s="52"/>
      <c r="X32" s="46"/>
      <c r="Y32" s="47"/>
      <c r="Z32" s="48"/>
      <c r="AA32" s="73"/>
      <c r="AB32" s="39">
        <f t="shared" si="5"/>
        <v>0</v>
      </c>
      <c r="AC32" s="95"/>
    </row>
    <row r="33" spans="1:30" ht="41.25" customHeight="1" thickBot="1">
      <c r="A33" s="64"/>
      <c r="B33" s="96" t="s">
        <v>105</v>
      </c>
      <c r="C33" s="153" t="s">
        <v>43</v>
      </c>
      <c r="D33" s="97"/>
      <c r="E33" s="61">
        <v>15</v>
      </c>
      <c r="F33" s="61"/>
      <c r="G33" s="61"/>
      <c r="H33" s="61"/>
      <c r="I33" s="61"/>
      <c r="J33" s="61"/>
      <c r="K33" s="61"/>
      <c r="L33" s="98"/>
      <c r="M33" s="99">
        <v>15</v>
      </c>
      <c r="N33" s="100">
        <v>1</v>
      </c>
      <c r="O33" s="101"/>
      <c r="P33" s="51"/>
      <c r="Q33" s="52"/>
      <c r="R33" s="52"/>
      <c r="S33" s="52"/>
      <c r="T33" s="52"/>
      <c r="U33" s="52"/>
      <c r="V33" s="52"/>
      <c r="W33" s="52"/>
      <c r="X33" s="46"/>
      <c r="Y33" s="47"/>
      <c r="Z33" s="48"/>
      <c r="AA33" s="73"/>
      <c r="AB33" s="39">
        <f t="shared" si="5"/>
        <v>0</v>
      </c>
      <c r="AC33" s="95"/>
    </row>
    <row r="34" spans="1:30" ht="48" customHeight="1" thickBot="1">
      <c r="A34" s="64"/>
      <c r="B34" s="96" t="s">
        <v>100</v>
      </c>
      <c r="C34" s="153" t="s">
        <v>144</v>
      </c>
      <c r="D34" s="97"/>
      <c r="E34" s="61"/>
      <c r="F34" s="61"/>
      <c r="G34" s="61"/>
      <c r="H34" s="61"/>
      <c r="I34" s="61"/>
      <c r="J34" s="61"/>
      <c r="K34" s="61"/>
      <c r="L34" s="98"/>
      <c r="M34" s="99"/>
      <c r="N34" s="100"/>
      <c r="O34" s="101"/>
      <c r="P34" s="97"/>
      <c r="Q34" s="61">
        <v>15</v>
      </c>
      <c r="R34" s="61"/>
      <c r="S34" s="61"/>
      <c r="T34" s="61"/>
      <c r="U34" s="61"/>
      <c r="V34" s="61"/>
      <c r="W34" s="61"/>
      <c r="X34" s="46">
        <f t="shared" si="3"/>
        <v>15</v>
      </c>
      <c r="Y34" s="47">
        <f t="shared" ref="Y34:Y39" si="6">SUM(P34:V34)</f>
        <v>15</v>
      </c>
      <c r="Z34" s="102">
        <v>1</v>
      </c>
      <c r="AA34" s="103" t="s">
        <v>4</v>
      </c>
      <c r="AB34" s="39">
        <v>0</v>
      </c>
      <c r="AC34" s="95"/>
    </row>
    <row r="35" spans="1:30" ht="28.5" customHeight="1" thickBot="1">
      <c r="A35" s="64"/>
      <c r="B35" s="104" t="s">
        <v>101</v>
      </c>
      <c r="C35" s="153" t="s">
        <v>43</v>
      </c>
      <c r="D35" s="97"/>
      <c r="E35" s="61"/>
      <c r="F35" s="61"/>
      <c r="G35" s="61"/>
      <c r="H35" s="61"/>
      <c r="I35" s="61"/>
      <c r="J35" s="61"/>
      <c r="K35" s="61"/>
      <c r="L35" s="98"/>
      <c r="M35" s="99"/>
      <c r="N35" s="100"/>
      <c r="O35" s="101"/>
      <c r="P35" s="51"/>
      <c r="Q35" s="61">
        <v>15</v>
      </c>
      <c r="R35" s="61"/>
      <c r="S35" s="61"/>
      <c r="T35" s="61"/>
      <c r="U35" s="61"/>
      <c r="V35" s="61"/>
      <c r="W35" s="61"/>
      <c r="X35" s="46">
        <f t="shared" si="3"/>
        <v>15</v>
      </c>
      <c r="Y35" s="47">
        <f t="shared" si="6"/>
        <v>15</v>
      </c>
      <c r="Z35" s="102">
        <v>1</v>
      </c>
      <c r="AA35" s="103" t="s">
        <v>4</v>
      </c>
      <c r="AB35" s="39">
        <v>0</v>
      </c>
      <c r="AC35" s="95"/>
    </row>
    <row r="36" spans="1:30" ht="43.5" customHeight="1" thickBot="1">
      <c r="A36" s="64"/>
      <c r="B36" s="104" t="s">
        <v>102</v>
      </c>
      <c r="C36" s="153" t="s">
        <v>34</v>
      </c>
      <c r="D36" s="97"/>
      <c r="E36" s="61"/>
      <c r="F36" s="61"/>
      <c r="G36" s="61"/>
      <c r="H36" s="61"/>
      <c r="I36" s="61"/>
      <c r="J36" s="61"/>
      <c r="K36" s="61"/>
      <c r="L36" s="98"/>
      <c r="M36" s="99"/>
      <c r="N36" s="100"/>
      <c r="O36" s="101"/>
      <c r="P36" s="51"/>
      <c r="Q36" s="61">
        <v>15</v>
      </c>
      <c r="R36" s="61"/>
      <c r="S36" s="61"/>
      <c r="T36" s="61"/>
      <c r="U36" s="61"/>
      <c r="V36" s="61"/>
      <c r="W36" s="61"/>
      <c r="X36" s="46">
        <f t="shared" si="3"/>
        <v>15</v>
      </c>
      <c r="Y36" s="47">
        <f t="shared" si="6"/>
        <v>15</v>
      </c>
      <c r="Z36" s="102">
        <v>1</v>
      </c>
      <c r="AA36" s="103" t="s">
        <v>4</v>
      </c>
      <c r="AB36" s="39">
        <v>0</v>
      </c>
      <c r="AC36" s="95"/>
    </row>
    <row r="37" spans="1:30" ht="28.5" customHeight="1" thickBot="1">
      <c r="A37" s="105"/>
      <c r="B37" s="106" t="s">
        <v>106</v>
      </c>
      <c r="C37" s="153" t="s">
        <v>80</v>
      </c>
      <c r="D37" s="97"/>
      <c r="E37" s="61"/>
      <c r="F37" s="61"/>
      <c r="G37" s="61"/>
      <c r="H37" s="61"/>
      <c r="I37" s="61"/>
      <c r="J37" s="61"/>
      <c r="K37" s="61"/>
      <c r="L37" s="98"/>
      <c r="M37" s="99"/>
      <c r="N37" s="100"/>
      <c r="O37" s="101"/>
      <c r="P37" s="51"/>
      <c r="Q37" s="61">
        <v>15</v>
      </c>
      <c r="R37" s="61"/>
      <c r="S37" s="61"/>
      <c r="T37" s="61"/>
      <c r="U37" s="61"/>
      <c r="V37" s="61"/>
      <c r="W37" s="61"/>
      <c r="X37" s="46">
        <f t="shared" si="3"/>
        <v>15</v>
      </c>
      <c r="Y37" s="47">
        <f t="shared" si="6"/>
        <v>15</v>
      </c>
      <c r="Z37" s="102">
        <v>1</v>
      </c>
      <c r="AA37" s="107" t="s">
        <v>4</v>
      </c>
      <c r="AB37" s="39">
        <v>0</v>
      </c>
      <c r="AC37" s="95"/>
    </row>
    <row r="38" spans="1:30" ht="28.5" customHeight="1" thickBot="1">
      <c r="A38" s="108"/>
      <c r="B38" s="109" t="s">
        <v>46</v>
      </c>
      <c r="C38" s="154" t="s">
        <v>107</v>
      </c>
      <c r="D38" s="110"/>
      <c r="E38" s="111"/>
      <c r="F38" s="111"/>
      <c r="G38" s="111"/>
      <c r="H38" s="111"/>
      <c r="I38" s="111"/>
      <c r="J38" s="111"/>
      <c r="K38" s="111"/>
      <c r="L38" s="112"/>
      <c r="M38" s="113"/>
      <c r="N38" s="114"/>
      <c r="O38" s="115"/>
      <c r="P38" s="67"/>
      <c r="Q38" s="116">
        <v>15</v>
      </c>
      <c r="R38" s="116"/>
      <c r="S38" s="116"/>
      <c r="T38" s="116"/>
      <c r="U38" s="116"/>
      <c r="V38" s="116"/>
      <c r="W38" s="116"/>
      <c r="X38" s="69">
        <f t="shared" si="3"/>
        <v>15</v>
      </c>
      <c r="Y38" s="70">
        <f t="shared" si="6"/>
        <v>15</v>
      </c>
      <c r="Z38" s="117">
        <v>1</v>
      </c>
      <c r="AA38" s="103" t="s">
        <v>4</v>
      </c>
      <c r="AB38" s="39">
        <v>0</v>
      </c>
      <c r="AC38" s="95"/>
    </row>
    <row r="39" spans="1:30" s="308" customFormat="1" ht="54" customHeight="1" thickBot="1">
      <c r="A39" s="118"/>
      <c r="B39" s="326" t="s">
        <v>117</v>
      </c>
      <c r="C39" s="75"/>
      <c r="D39" s="119"/>
      <c r="E39" s="111"/>
      <c r="F39" s="111"/>
      <c r="G39" s="111"/>
      <c r="H39" s="111"/>
      <c r="I39" s="111"/>
      <c r="J39" s="111"/>
      <c r="K39" s="111"/>
      <c r="L39" s="112"/>
      <c r="M39" s="113"/>
      <c r="N39" s="120"/>
      <c r="O39" s="121"/>
      <c r="P39" s="122"/>
      <c r="Q39" s="177">
        <v>10</v>
      </c>
      <c r="R39" s="177">
        <v>375</v>
      </c>
      <c r="S39" s="177"/>
      <c r="T39" s="177"/>
      <c r="U39" s="177"/>
      <c r="V39" s="177"/>
      <c r="W39" s="177">
        <v>115</v>
      </c>
      <c r="X39" s="123">
        <f t="shared" si="3"/>
        <v>500</v>
      </c>
      <c r="Y39" s="124">
        <f t="shared" si="6"/>
        <v>385</v>
      </c>
      <c r="Z39" s="327">
        <v>20</v>
      </c>
      <c r="AA39" s="73" t="s">
        <v>3</v>
      </c>
      <c r="AB39" s="39">
        <f t="shared" si="5"/>
        <v>500</v>
      </c>
      <c r="AC39" s="95">
        <f>Z39</f>
        <v>20</v>
      </c>
    </row>
    <row r="40" spans="1:30" ht="28.5" customHeight="1" thickBot="1">
      <c r="A40" s="125"/>
      <c r="B40" s="126" t="s">
        <v>5</v>
      </c>
      <c r="C40" s="127"/>
      <c r="D40" s="128">
        <f>SUM(D14:D27)</f>
        <v>120</v>
      </c>
      <c r="E40" s="128">
        <f t="shared" ref="E40:N40" si="7">SUM(E14:E27)</f>
        <v>120</v>
      </c>
      <c r="F40" s="128">
        <f t="shared" si="7"/>
        <v>70</v>
      </c>
      <c r="G40" s="128">
        <f t="shared" si="7"/>
        <v>45</v>
      </c>
      <c r="H40" s="128">
        <f t="shared" si="7"/>
        <v>90</v>
      </c>
      <c r="I40" s="128">
        <f t="shared" si="7"/>
        <v>0</v>
      </c>
      <c r="J40" s="128">
        <f t="shared" si="7"/>
        <v>0</v>
      </c>
      <c r="K40" s="128">
        <f t="shared" si="7"/>
        <v>305</v>
      </c>
      <c r="L40" s="128">
        <f t="shared" si="7"/>
        <v>750</v>
      </c>
      <c r="M40" s="128">
        <f t="shared" si="7"/>
        <v>445</v>
      </c>
      <c r="N40" s="128">
        <f t="shared" si="7"/>
        <v>30</v>
      </c>
      <c r="O40" s="128"/>
      <c r="P40" s="129">
        <f>SUM(P14:P27)+P39</f>
        <v>30</v>
      </c>
      <c r="Q40" s="129">
        <f>SUM(Q14:Q27)+Q39</f>
        <v>35</v>
      </c>
      <c r="R40" s="129">
        <f>SUM(R14:R27)+R39</f>
        <v>390</v>
      </c>
      <c r="S40" s="129">
        <f t="shared" ref="S40:W40" si="8">SUM(S14:S27)+S39</f>
        <v>0</v>
      </c>
      <c r="T40" s="129">
        <f t="shared" si="8"/>
        <v>50</v>
      </c>
      <c r="U40" s="129">
        <f t="shared" si="8"/>
        <v>0</v>
      </c>
      <c r="V40" s="129">
        <f t="shared" si="8"/>
        <v>0</v>
      </c>
      <c r="W40" s="129">
        <f t="shared" si="8"/>
        <v>245</v>
      </c>
      <c r="X40" s="130">
        <v>750</v>
      </c>
      <c r="Y40" s="131">
        <v>505</v>
      </c>
      <c r="Z40" s="129">
        <v>30</v>
      </c>
      <c r="AA40" s="128"/>
      <c r="AB40" s="132">
        <f>SUM(AB14:AB39)</f>
        <v>1500</v>
      </c>
      <c r="AC40" s="132">
        <f>SUM(AC14:AC39)</f>
        <v>60</v>
      </c>
      <c r="AD40" s="14">
        <f>X40+L40</f>
        <v>1500</v>
      </c>
    </row>
    <row r="41" spans="1:30" ht="28.5" customHeight="1" thickBot="1">
      <c r="A41" s="133"/>
      <c r="B41" s="134" t="s">
        <v>1</v>
      </c>
      <c r="C41" s="135"/>
      <c r="D41" s="299">
        <f>L40</f>
        <v>750</v>
      </c>
      <c r="E41" s="299"/>
      <c r="F41" s="299"/>
      <c r="G41" s="299"/>
      <c r="H41" s="299"/>
      <c r="I41" s="299"/>
      <c r="J41" s="299"/>
      <c r="K41" s="300"/>
      <c r="L41" s="136"/>
      <c r="M41" s="137"/>
      <c r="N41" s="138"/>
      <c r="O41" s="139"/>
      <c r="P41" s="301">
        <f>X40</f>
        <v>750</v>
      </c>
      <c r="Q41" s="299"/>
      <c r="R41" s="299"/>
      <c r="S41" s="299"/>
      <c r="T41" s="299"/>
      <c r="U41" s="299"/>
      <c r="V41" s="299"/>
      <c r="W41" s="302"/>
      <c r="X41" s="136"/>
      <c r="Y41" s="136"/>
      <c r="Z41" s="136"/>
      <c r="AA41" s="138"/>
      <c r="AB41" s="140">
        <f>SUM(D41:K41)+SUM(P41:W41)</f>
        <v>1500</v>
      </c>
      <c r="AC41" s="141"/>
    </row>
    <row r="42" spans="1:30" ht="28.5" customHeight="1" thickBot="1">
      <c r="A42" s="142"/>
      <c r="B42" s="126" t="s">
        <v>18</v>
      </c>
      <c r="C42" s="127"/>
      <c r="D42" s="285">
        <f>M40</f>
        <v>445</v>
      </c>
      <c r="E42" s="285"/>
      <c r="F42" s="285"/>
      <c r="G42" s="285"/>
      <c r="H42" s="285"/>
      <c r="I42" s="285"/>
      <c r="J42" s="285"/>
      <c r="K42" s="286"/>
      <c r="L42" s="143"/>
      <c r="M42" s="144"/>
      <c r="N42" s="144"/>
      <c r="O42" s="143"/>
      <c r="P42" s="284">
        <f>Y40</f>
        <v>505</v>
      </c>
      <c r="Q42" s="285"/>
      <c r="R42" s="285"/>
      <c r="S42" s="285"/>
      <c r="T42" s="285"/>
      <c r="U42" s="285"/>
      <c r="V42" s="285"/>
      <c r="W42" s="286"/>
      <c r="X42" s="143"/>
      <c r="Y42" s="143"/>
      <c r="Z42" s="143"/>
      <c r="AA42" s="144"/>
      <c r="AB42" s="132">
        <f>SUM(D42:AA42)</f>
        <v>950</v>
      </c>
      <c r="AC42" s="145"/>
    </row>
    <row r="43" spans="1:30" ht="30.75" customHeight="1" thickBot="1">
      <c r="A43" s="142"/>
      <c r="B43" s="126" t="s">
        <v>119</v>
      </c>
      <c r="C43" s="127"/>
      <c r="D43" s="284">
        <f>K40</f>
        <v>305</v>
      </c>
      <c r="E43" s="285"/>
      <c r="F43" s="285"/>
      <c r="G43" s="285"/>
      <c r="H43" s="285"/>
      <c r="I43" s="285"/>
      <c r="J43" s="285"/>
      <c r="K43" s="286"/>
      <c r="L43" s="143"/>
      <c r="M43" s="144"/>
      <c r="N43" s="144"/>
      <c r="O43" s="143"/>
      <c r="P43" s="284">
        <f>W40</f>
        <v>245</v>
      </c>
      <c r="Q43" s="285"/>
      <c r="R43" s="285"/>
      <c r="S43" s="285"/>
      <c r="T43" s="285"/>
      <c r="U43" s="285"/>
      <c r="V43" s="285"/>
      <c r="W43" s="286"/>
      <c r="X43" s="143"/>
      <c r="Y43" s="143"/>
      <c r="Z43" s="143"/>
      <c r="AA43" s="144"/>
      <c r="AB43" s="132">
        <f>SUM(D43:AA43)</f>
        <v>550</v>
      </c>
      <c r="AC43" s="145"/>
    </row>
    <row r="44" spans="1:30" s="4" customFormat="1" ht="15.75" customHeight="1">
      <c r="A44" s="146"/>
      <c r="B44" s="147" t="s">
        <v>94</v>
      </c>
      <c r="C44" s="147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7"/>
    </row>
    <row r="45" spans="1:30" ht="20.25">
      <c r="A45" s="148"/>
      <c r="B45" s="149" t="s">
        <v>137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</row>
    <row r="46" spans="1:30" ht="1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30" ht="1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30" s="4" customFormat="1" ht="15.75" customHeight="1">
      <c r="A48" s="15"/>
      <c r="B48" s="16"/>
      <c r="C48" s="16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3"/>
    </row>
    <row r="49" spans="1:29" ht="15">
      <c r="A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 t="s">
        <v>24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8.75">
      <c r="A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50" t="s">
        <v>138</v>
      </c>
      <c r="Q50" s="11"/>
      <c r="R50" s="11"/>
      <c r="S50" s="11"/>
      <c r="T50" s="11"/>
      <c r="U50" s="11"/>
      <c r="V50" s="11"/>
      <c r="W50" s="11"/>
      <c r="X50" s="1"/>
      <c r="Y50" s="1"/>
      <c r="Z50" s="1"/>
      <c r="AA50" s="1"/>
      <c r="AB50" s="1"/>
      <c r="AC50" s="1"/>
    </row>
    <row r="51" spans="1:29" ht="1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</sheetData>
  <mergeCells count="14">
    <mergeCell ref="A11:A13"/>
    <mergeCell ref="B11:B13"/>
    <mergeCell ref="C11:C13"/>
    <mergeCell ref="D11:AA11"/>
    <mergeCell ref="D43:K43"/>
    <mergeCell ref="P43:W43"/>
    <mergeCell ref="D42:K42"/>
    <mergeCell ref="P42:W42"/>
    <mergeCell ref="AB11:AB13"/>
    <mergeCell ref="AC11:AC13"/>
    <mergeCell ref="D12:N12"/>
    <mergeCell ref="P12:AA12"/>
    <mergeCell ref="D41:K41"/>
    <mergeCell ref="P41:W41"/>
  </mergeCells>
  <pageMargins left="0.7" right="0.7" top="0.75" bottom="0.75" header="0.3" footer="0.3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4:V16"/>
  <sheetViews>
    <sheetView view="pageBreakPreview" zoomScale="60" zoomScaleNormal="100" workbookViewId="0">
      <selection activeCell="G10" sqref="G10"/>
    </sheetView>
  </sheetViews>
  <sheetFormatPr defaultRowHeight="12.75"/>
  <cols>
    <col min="10" max="10" width="13.42578125" customWidth="1"/>
    <col min="11" max="11" width="11.7109375" customWidth="1"/>
  </cols>
  <sheetData>
    <row r="4" spans="2:22" ht="18"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</row>
    <row r="5" spans="2:22" ht="18"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</row>
    <row r="6" spans="2:22" ht="19.5" customHeight="1" thickBot="1">
      <c r="B6" s="306" t="s">
        <v>1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261"/>
      <c r="N6" s="242"/>
      <c r="O6" s="242"/>
      <c r="P6" s="242"/>
      <c r="Q6" s="242"/>
      <c r="R6" s="242"/>
      <c r="S6" s="242"/>
      <c r="T6" s="242"/>
      <c r="U6" s="242"/>
      <c r="V6" s="242"/>
    </row>
    <row r="7" spans="2:22" ht="38.25" thickBot="1">
      <c r="B7" s="250" t="s">
        <v>126</v>
      </c>
      <c r="C7" s="251" t="s">
        <v>120</v>
      </c>
      <c r="D7" s="251" t="s">
        <v>121</v>
      </c>
      <c r="E7" s="251" t="s">
        <v>12</v>
      </c>
      <c r="F7" s="251" t="s">
        <v>13</v>
      </c>
      <c r="G7" s="251" t="s">
        <v>14</v>
      </c>
      <c r="H7" s="251" t="s">
        <v>122</v>
      </c>
      <c r="I7" s="252" t="s">
        <v>123</v>
      </c>
      <c r="J7" s="251" t="s">
        <v>124</v>
      </c>
      <c r="K7" s="251" t="s">
        <v>125</v>
      </c>
      <c r="L7" s="253" t="s">
        <v>2</v>
      </c>
      <c r="M7" s="242"/>
      <c r="N7" s="242"/>
      <c r="O7" s="242"/>
      <c r="P7" s="242"/>
      <c r="Q7" s="242"/>
      <c r="R7" s="242"/>
      <c r="S7" s="242"/>
      <c r="T7" s="242"/>
      <c r="U7" s="242"/>
      <c r="V7" s="242"/>
    </row>
    <row r="8" spans="2:22" ht="19.5" thickBot="1">
      <c r="B8" s="254">
        <f>'I rok II st.'!D42+'I rok II st.'!P42+'II rok II st.'!D40+'II rok II st.'!P40</f>
        <v>371</v>
      </c>
      <c r="C8" s="255">
        <f>'I rok II st.'!E42+'I rok II st.'!Q42+'II rok II st.'!E40+'II rok II st.'!Q40</f>
        <v>434</v>
      </c>
      <c r="D8" s="255">
        <f>'I rok II st.'!F42+'I rok II st.'!R42+'II rok II st.'!F40+'II rok II st.'!R40</f>
        <v>770</v>
      </c>
      <c r="E8" s="255">
        <f>'I rok II st.'!G42+'I rok II st.'!S42+'II rok II st.'!G40+'II rok II st.'!S40</f>
        <v>49</v>
      </c>
      <c r="F8" s="255">
        <f>'I rok II st.'!I42+'I rok II st.'!T42+'II rok II st.'!H40+'II rok II st.'!T40</f>
        <v>160</v>
      </c>
      <c r="G8" s="255">
        <f>'I rok II st.'!I42+'I rok II st.'!U42+'II rok II st.'!I40+'II rok II st.'!U40</f>
        <v>80</v>
      </c>
      <c r="H8" s="255">
        <f>'I rok II st.'!J42+'I rok II st.'!V42+'II rok II st.'!J40+'II rok II st.'!V40</f>
        <v>6</v>
      </c>
      <c r="I8" s="256">
        <f>'I rok II st.'!K42+'I rok II st.'!W42+'II rok II st.'!K40+'II rok II st.'!W40</f>
        <v>1180</v>
      </c>
      <c r="J8" s="257">
        <f>'I rok II st.'!M42+'I rok II st.'!Y42+'II rok II st.'!M40+'II rok II st.'!Y40</f>
        <v>1870</v>
      </c>
      <c r="K8" s="258">
        <f>'I rok II st.'!AB42+'II rok II st.'!AB40</f>
        <v>3050</v>
      </c>
      <c r="L8" s="259">
        <f>'I rok II st.'!AC42+'II rok II st.'!AC40</f>
        <v>122</v>
      </c>
      <c r="M8" s="242">
        <f>K8/25</f>
        <v>122</v>
      </c>
      <c r="N8" s="242"/>
      <c r="O8" s="242"/>
      <c r="P8" s="242"/>
      <c r="Q8" s="242"/>
      <c r="R8" s="242"/>
      <c r="S8" s="242"/>
      <c r="T8" s="242"/>
      <c r="U8" s="242"/>
      <c r="V8" s="242"/>
    </row>
    <row r="9" spans="2:22" ht="18"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</row>
    <row r="10" spans="2:22" ht="18"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</row>
    <row r="11" spans="2:22" ht="18">
      <c r="B11" s="242"/>
      <c r="C11" s="242"/>
      <c r="D11" s="242"/>
      <c r="E11" s="242"/>
      <c r="F11" s="242"/>
      <c r="G11" s="242"/>
      <c r="H11" s="242"/>
      <c r="I11" s="260">
        <f>'I rok II st.'!AB45+'II rok II st.'!AB43</f>
        <v>1180</v>
      </c>
      <c r="J11" s="260">
        <f>'I rok II st.'!AB44+'II rok II st.'!AB42</f>
        <v>1870</v>
      </c>
      <c r="K11" s="260">
        <f>'I rok II st.'!AB43+'II rok II st.'!AB41</f>
        <v>3050</v>
      </c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</row>
    <row r="12" spans="2:22" ht="18"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</row>
    <row r="13" spans="2:22" ht="18.75">
      <c r="B13" s="21" t="s">
        <v>134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</row>
    <row r="14" spans="2:22" ht="18"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</row>
    <row r="16" spans="2:22">
      <c r="J16">
        <f>J8/25</f>
        <v>74.8</v>
      </c>
    </row>
  </sheetData>
  <mergeCells count="1">
    <mergeCell ref="B6:L6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 rok II st.</vt:lpstr>
      <vt:lpstr>II rok II st.</vt:lpstr>
      <vt:lpstr>podsumowanie</vt:lpstr>
      <vt:lpstr>'I rok II st.'!Obszar_wydruku</vt:lpstr>
      <vt:lpstr>'II rok II st.'!Obszar_wydruku</vt:lpstr>
      <vt:lpstr>podsumowanie!Obszar_wydruku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Izabela Wojciechowska</cp:lastModifiedBy>
  <cp:lastPrinted>2018-06-22T09:47:33Z</cp:lastPrinted>
  <dcterms:created xsi:type="dcterms:W3CDTF">1997-02-26T13:46:56Z</dcterms:created>
  <dcterms:modified xsi:type="dcterms:W3CDTF">2018-09-17T06:28:13Z</dcterms:modified>
</cp:coreProperties>
</file>