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zabela.wojciechowsk\Desktop\kosmetologia 2019-2020\sitaki\siatki efekty uczenia się\"/>
    </mc:Choice>
  </mc:AlternateContent>
  <bookViews>
    <workbookView xWindow="28680" yWindow="-120" windowWidth="29040" windowHeight="17640" tabRatio="689" activeTab="2"/>
  </bookViews>
  <sheets>
    <sheet name="I ROK" sheetId="1" r:id="rId1"/>
    <sheet name="II ROK" sheetId="2" r:id="rId2"/>
    <sheet name="III ROK" sheetId="3" r:id="rId3"/>
    <sheet name="podsumowanie" sheetId="6" r:id="rId4"/>
  </sheets>
  <definedNames>
    <definedName name="_xlnm.Print_Area" localSheetId="0">'I ROK'!$A$1:$AW$52</definedName>
    <definedName name="_xlnm.Print_Area" localSheetId="1">'II ROK'!$A$1:$AG$45</definedName>
    <definedName name="_xlnm.Print_Area" localSheetId="3">podsumowanie!$A$1:$W$16</definedName>
  </definedNames>
  <calcPr calcId="152511"/>
</workbook>
</file>

<file path=xl/calcChain.xml><?xml version="1.0" encoding="utf-8"?>
<calcChain xmlns="http://schemas.openxmlformats.org/spreadsheetml/2006/main">
  <c r="AC13" i="3" l="1"/>
  <c r="AC14" i="3"/>
  <c r="AC15" i="3"/>
  <c r="AC16" i="3"/>
  <c r="AC17" i="3"/>
  <c r="AC18" i="3"/>
  <c r="AC19" i="3"/>
  <c r="AC20" i="3"/>
  <c r="AC21" i="3"/>
  <c r="AC22" i="3"/>
  <c r="AC23" i="3"/>
  <c r="AC24" i="3"/>
  <c r="AC12" i="3"/>
  <c r="Y13" i="3"/>
  <c r="Y14" i="3"/>
  <c r="Y15" i="3"/>
  <c r="Y16" i="3"/>
  <c r="Y17" i="3"/>
  <c r="Y18" i="3"/>
  <c r="Y19" i="3"/>
  <c r="AB19" i="3" s="1"/>
  <c r="Y20" i="3"/>
  <c r="AB20" i="3" s="1"/>
  <c r="Y21" i="3"/>
  <c r="AB21" i="3" s="1"/>
  <c r="Y22" i="3"/>
  <c r="Y23" i="3"/>
  <c r="AB23" i="3" s="1"/>
  <c r="Y24" i="3"/>
  <c r="L16" i="3"/>
  <c r="L17" i="3"/>
  <c r="L18" i="3"/>
  <c r="L19" i="3"/>
  <c r="L20" i="3"/>
  <c r="L21" i="3"/>
  <c r="L22" i="3"/>
  <c r="L23" i="3"/>
  <c r="L24" i="3"/>
  <c r="X16" i="2"/>
  <c r="Y16" i="2" s="1"/>
  <c r="X17" i="2"/>
  <c r="Y17" i="2" s="1"/>
  <c r="X18" i="2"/>
  <c r="Y18" i="2" s="1"/>
  <c r="X19" i="2"/>
  <c r="Y19" i="2" s="1"/>
  <c r="X20" i="2"/>
  <c r="Y20" i="2" s="1"/>
  <c r="X21" i="2"/>
  <c r="Y21" i="2" s="1"/>
  <c r="X22" i="2"/>
  <c r="Y22" i="2" s="1"/>
  <c r="X23" i="2"/>
  <c r="Y23" i="2" s="1"/>
  <c r="X24" i="2"/>
  <c r="Y24" i="2" s="1"/>
  <c r="X25" i="2"/>
  <c r="Y25" i="2" s="1"/>
  <c r="X26" i="2"/>
  <c r="Y26" i="2" s="1"/>
  <c r="X27" i="2"/>
  <c r="Y2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L25" i="2"/>
  <c r="M25" i="2" s="1"/>
  <c r="L26" i="2"/>
  <c r="M26" i="2" s="1"/>
  <c r="L27" i="2"/>
  <c r="M27" i="2" s="1"/>
  <c r="L28" i="2"/>
  <c r="M28" i="2" s="1"/>
  <c r="M24" i="2"/>
  <c r="AB28" i="1"/>
  <c r="L14" i="1"/>
  <c r="L15" i="1"/>
  <c r="L16" i="1"/>
  <c r="M16" i="1" s="1"/>
  <c r="L17" i="1"/>
  <c r="M17" i="1" s="1"/>
  <c r="L18" i="1"/>
  <c r="L19" i="1"/>
  <c r="L20" i="1"/>
  <c r="L21" i="1"/>
  <c r="M21" i="1" s="1"/>
  <c r="L22" i="1"/>
  <c r="L23" i="1"/>
  <c r="M23" i="1" s="1"/>
  <c r="AB23" i="1" s="1"/>
  <c r="L24" i="1"/>
  <c r="L25" i="1"/>
  <c r="L26" i="1"/>
  <c r="L27" i="1"/>
  <c r="M27" i="1" s="1"/>
  <c r="AB27" i="1" s="1"/>
  <c r="L28" i="1"/>
  <c r="L29" i="1"/>
  <c r="M29" i="1" s="1"/>
  <c r="AB29" i="1" s="1"/>
  <c r="L30" i="1"/>
  <c r="M31" i="1"/>
  <c r="M14" i="1"/>
  <c r="AB14" i="1" s="1"/>
  <c r="M15" i="1"/>
  <c r="M18" i="1"/>
  <c r="M19" i="1"/>
  <c r="M20" i="1"/>
  <c r="M22" i="1"/>
  <c r="M24" i="1"/>
  <c r="M25" i="1"/>
  <c r="M26" i="1"/>
  <c r="AB26" i="1" s="1"/>
  <c r="D42" i="1" l="1"/>
  <c r="AC31" i="3" l="1"/>
  <c r="X24" i="3"/>
  <c r="X28" i="2" l="1"/>
  <c r="Y28" i="2" s="1"/>
  <c r="X30" i="1"/>
  <c r="Z25" i="3" l="1"/>
  <c r="N27" i="3"/>
  <c r="AB28" i="2" l="1"/>
  <c r="AC28" i="2"/>
  <c r="L30" i="2"/>
  <c r="M30" i="2"/>
  <c r="X30" i="2"/>
  <c r="Y30" i="2"/>
  <c r="L31" i="2"/>
  <c r="M31" i="2"/>
  <c r="X31" i="2"/>
  <c r="Y31" i="2"/>
  <c r="L34" i="2"/>
  <c r="M34" i="2"/>
  <c r="X34" i="2"/>
  <c r="Y34" i="2"/>
  <c r="L35" i="2"/>
  <c r="M35" i="2"/>
  <c r="L36" i="2"/>
  <c r="M36" i="2"/>
  <c r="X36" i="2"/>
  <c r="Y36" i="2"/>
  <c r="D37" i="2"/>
  <c r="E37" i="2"/>
  <c r="F37" i="2"/>
  <c r="G37" i="2"/>
  <c r="H37" i="2"/>
  <c r="I37" i="2"/>
  <c r="J37" i="2"/>
  <c r="K37" i="2"/>
  <c r="N37" i="2"/>
  <c r="P37" i="2"/>
  <c r="Q37" i="2"/>
  <c r="R37" i="2"/>
  <c r="S37" i="2"/>
  <c r="T37" i="2"/>
  <c r="U37" i="2"/>
  <c r="V37" i="2"/>
  <c r="W37" i="2"/>
  <c r="Z37" i="2"/>
  <c r="AA37" i="2"/>
  <c r="X21" i="3"/>
  <c r="X13" i="3"/>
  <c r="X14" i="3"/>
  <c r="AB14" i="3"/>
  <c r="X15" i="3"/>
  <c r="X16" i="3"/>
  <c r="AB16" i="3"/>
  <c r="X17" i="3"/>
  <c r="X18" i="3"/>
  <c r="AB18" i="3"/>
  <c r="X22" i="3"/>
  <c r="Y12" i="3"/>
  <c r="AB12" i="3" s="1"/>
  <c r="X12" i="3"/>
  <c r="L13" i="3"/>
  <c r="M13" i="3"/>
  <c r="AB13" i="3" s="1"/>
  <c r="L14" i="3"/>
  <c r="L15" i="3"/>
  <c r="M15" i="3"/>
  <c r="M17" i="3"/>
  <c r="M22" i="3"/>
  <c r="AB22" i="3" s="1"/>
  <c r="M24" i="3"/>
  <c r="AB24" i="3" s="1"/>
  <c r="L12" i="3"/>
  <c r="Z31" i="3"/>
  <c r="Q31" i="3"/>
  <c r="R31" i="3"/>
  <c r="S31" i="3"/>
  <c r="T31" i="3"/>
  <c r="U31" i="3"/>
  <c r="V31" i="3"/>
  <c r="W31" i="3"/>
  <c r="P31" i="3"/>
  <c r="E31" i="3"/>
  <c r="F31" i="3"/>
  <c r="G31" i="3"/>
  <c r="H31" i="3"/>
  <c r="I31" i="3"/>
  <c r="J31" i="3"/>
  <c r="K31" i="3"/>
  <c r="N31" i="3"/>
  <c r="D31" i="3"/>
  <c r="AC13" i="2"/>
  <c r="AC14" i="2"/>
  <c r="AC15" i="2"/>
  <c r="AC16" i="2"/>
  <c r="AC17" i="2"/>
  <c r="AC20" i="2"/>
  <c r="AC21" i="2"/>
  <c r="AC22" i="2"/>
  <c r="AC23" i="2"/>
  <c r="AC12" i="2"/>
  <c r="AB21" i="2"/>
  <c r="X13" i="2"/>
  <c r="Y13" i="2" s="1"/>
  <c r="X14" i="2"/>
  <c r="Y14" i="2" s="1"/>
  <c r="X15" i="2"/>
  <c r="Y15" i="2" s="1"/>
  <c r="AB15" i="2" s="1"/>
  <c r="AB19" i="2"/>
  <c r="AB20" i="2"/>
  <c r="AB22" i="2"/>
  <c r="AB23" i="2"/>
  <c r="X12" i="2"/>
  <c r="Y12" i="2" s="1"/>
  <c r="AB12" i="2" s="1"/>
  <c r="L13" i="2"/>
  <c r="M13" i="2" s="1"/>
  <c r="L14" i="2"/>
  <c r="M14" i="2" s="1"/>
  <c r="L15" i="2"/>
  <c r="M15" i="2" s="1"/>
  <c r="L16" i="2"/>
  <c r="M16" i="2" s="1"/>
  <c r="AB16" i="2" s="1"/>
  <c r="L17" i="2"/>
  <c r="M17" i="2" s="1"/>
  <c r="L12" i="2"/>
  <c r="M12" i="2" s="1"/>
  <c r="Q42" i="1"/>
  <c r="R42" i="1"/>
  <c r="S42" i="1"/>
  <c r="T42" i="1"/>
  <c r="U42" i="1"/>
  <c r="V42" i="1"/>
  <c r="W42" i="1"/>
  <c r="Z42" i="1"/>
  <c r="P42" i="1"/>
  <c r="N42" i="1"/>
  <c r="E42" i="1"/>
  <c r="F42" i="1"/>
  <c r="G42" i="1"/>
  <c r="H42" i="1"/>
  <c r="I42" i="1"/>
  <c r="J42" i="1"/>
  <c r="K42" i="1"/>
  <c r="L13" i="1"/>
  <c r="M13" i="1" s="1"/>
  <c r="M30" i="1"/>
  <c r="AB31" i="1"/>
  <c r="L12" i="1"/>
  <c r="M12" i="1" s="1"/>
  <c r="X13" i="1"/>
  <c r="Y13" i="1"/>
  <c r="X14" i="1"/>
  <c r="X15" i="1"/>
  <c r="Y15" i="1"/>
  <c r="AB15" i="1" s="1"/>
  <c r="X16" i="1"/>
  <c r="Y16" i="1"/>
  <c r="AB16" i="1" s="1"/>
  <c r="X17" i="1"/>
  <c r="Y17" i="1"/>
  <c r="AB17" i="1" s="1"/>
  <c r="X18" i="1"/>
  <c r="Y18" i="1"/>
  <c r="AB18" i="1" s="1"/>
  <c r="X19" i="1"/>
  <c r="Y19" i="1"/>
  <c r="AB19" i="1" s="1"/>
  <c r="X20" i="1"/>
  <c r="Y20" i="1"/>
  <c r="AB20" i="1" s="1"/>
  <c r="X21" i="1"/>
  <c r="Y21" i="1"/>
  <c r="AB21" i="1" s="1"/>
  <c r="X22" i="1"/>
  <c r="Y22" i="1"/>
  <c r="AB22" i="1" s="1"/>
  <c r="X23" i="1"/>
  <c r="X24" i="1"/>
  <c r="Y24" i="1"/>
  <c r="AB24" i="1" s="1"/>
  <c r="X25" i="1"/>
  <c r="Y25" i="1"/>
  <c r="AB25" i="1" s="1"/>
  <c r="Y30" i="1"/>
  <c r="AB30" i="1" s="1"/>
  <c r="Y12" i="1"/>
  <c r="X12" i="1"/>
  <c r="AC13" i="1"/>
  <c r="AC14" i="1"/>
  <c r="AC15" i="1"/>
  <c r="AC16" i="1"/>
  <c r="AC17" i="1"/>
  <c r="AC18" i="1"/>
  <c r="AC19" i="1"/>
  <c r="AC20" i="1"/>
  <c r="AC21" i="1"/>
  <c r="AC22" i="1"/>
  <c r="AC24" i="1"/>
  <c r="AC25" i="1"/>
  <c r="AC26" i="1"/>
  <c r="AC30" i="1"/>
  <c r="AC31" i="1"/>
  <c r="AC12" i="1"/>
  <c r="AB14" i="2" l="1"/>
  <c r="AB13" i="1"/>
  <c r="L31" i="3"/>
  <c r="D33" i="3" s="1"/>
  <c r="AB12" i="1"/>
  <c r="M37" i="2"/>
  <c r="I8" i="6"/>
  <c r="D8" i="6"/>
  <c r="C8" i="6"/>
  <c r="G8" i="6"/>
  <c r="F8" i="6"/>
  <c r="B8" i="6"/>
  <c r="AB17" i="3"/>
  <c r="AB15" i="3"/>
  <c r="X31" i="3"/>
  <c r="P33" i="3" s="1"/>
  <c r="M31" i="3"/>
  <c r="D32" i="3" s="1"/>
  <c r="AB36" i="3"/>
  <c r="AB13" i="2"/>
  <c r="AB17" i="2"/>
  <c r="D38" i="2"/>
  <c r="AC37" i="2"/>
  <c r="M42" i="1"/>
  <c r="AC42" i="1"/>
  <c r="X37" i="2"/>
  <c r="P39" i="2" s="1"/>
  <c r="L42" i="1"/>
  <c r="D44" i="1" s="1"/>
  <c r="X42" i="1"/>
  <c r="P44" i="1" s="1"/>
  <c r="E8" i="6"/>
  <c r="H8" i="6"/>
  <c r="L37" i="2"/>
  <c r="D39" i="2" s="1"/>
  <c r="AB41" i="2"/>
  <c r="Y42" i="1"/>
  <c r="AB46" i="1"/>
  <c r="Y37" i="2"/>
  <c r="P38" i="2" s="1"/>
  <c r="Y31" i="3"/>
  <c r="P32" i="3" s="1"/>
  <c r="D43" i="1" l="1"/>
  <c r="AB43" i="1" s="1"/>
  <c r="AB42" i="1"/>
  <c r="AB33" i="3"/>
  <c r="J8" i="6"/>
  <c r="AB37" i="2"/>
  <c r="AB31" i="3"/>
  <c r="AB32" i="3"/>
  <c r="AB39" i="2"/>
  <c r="AB44" i="1"/>
  <c r="AB38" i="2"/>
  <c r="L8" i="6"/>
  <c r="K8" i="6" l="1"/>
</calcChain>
</file>

<file path=xl/sharedStrings.xml><?xml version="1.0" encoding="utf-8"?>
<sst xmlns="http://schemas.openxmlformats.org/spreadsheetml/2006/main" count="393" uniqueCount="179">
  <si>
    <t>Lp.</t>
  </si>
  <si>
    <t>Liczba godzin</t>
  </si>
  <si>
    <t>ECTS</t>
  </si>
  <si>
    <t>E</t>
  </si>
  <si>
    <t>ZzO</t>
  </si>
  <si>
    <t>Razem</t>
  </si>
  <si>
    <t>Kierownik przedmiotu</t>
  </si>
  <si>
    <t xml:space="preserve">Przedmiot  </t>
  </si>
  <si>
    <t>Łączna liczba ECTS</t>
  </si>
  <si>
    <t>w</t>
  </si>
  <si>
    <t>sem</t>
  </si>
  <si>
    <t xml:space="preserve">ćw </t>
  </si>
  <si>
    <t xml:space="preserve">k </t>
  </si>
  <si>
    <t>zp</t>
  </si>
  <si>
    <t>pz</t>
  </si>
  <si>
    <t>E-l</t>
  </si>
  <si>
    <t>sam.</t>
  </si>
  <si>
    <t>Łączna liczba godzin</t>
  </si>
  <si>
    <t>Liczba godzin bez samokształcenia</t>
  </si>
  <si>
    <t>sam .</t>
  </si>
  <si>
    <t>FARMACEUTYCZNY</t>
  </si>
  <si>
    <t>STACJONARNE I NIESTACJONARNE</t>
  </si>
  <si>
    <t>PRAKTYCZNY</t>
  </si>
  <si>
    <t>Anatomia</t>
  </si>
  <si>
    <t>Semestr I - zimowy</t>
  </si>
  <si>
    <t>Forma zaliczenia
E, ZzO, Z</t>
  </si>
  <si>
    <t>Biofizyka</t>
  </si>
  <si>
    <t>prof. dr hab. Aleksander Kufelnicki</t>
  </si>
  <si>
    <t>Biologia i genetyka</t>
  </si>
  <si>
    <t>Język obcy</t>
  </si>
  <si>
    <t>dr Kinga Studzińska-Pasieka</t>
  </si>
  <si>
    <t xml:space="preserve">Forma zaliczenia
E, ZzO, Z </t>
  </si>
  <si>
    <t>Semestr II -  letni</t>
  </si>
  <si>
    <t>Wychowanie fizyczne</t>
  </si>
  <si>
    <t>mgr Julian Wójtowicz</t>
  </si>
  <si>
    <t>…………………………………………….</t>
  </si>
  <si>
    <t xml:space="preserve">          Podpis Dziekana/Prodziekana</t>
  </si>
  <si>
    <t>WYDZIAŁ/ODDZIAŁ:</t>
  </si>
  <si>
    <t>KIERUNEK:</t>
  </si>
  <si>
    <t>SPECJALNOŚĆ:</t>
  </si>
  <si>
    <t>POZIOM KSZTAŁCENIA:</t>
  </si>
  <si>
    <t>PROFIL KSZTAŁCENIA:</t>
  </si>
  <si>
    <t>FORMA STUDIÓW:</t>
  </si>
  <si>
    <t>ROK STUDIÓW:</t>
  </si>
  <si>
    <t>Biochemia</t>
  </si>
  <si>
    <t>Fizjologia</t>
  </si>
  <si>
    <t>Immunologia</t>
  </si>
  <si>
    <t>Mikrobiologia</t>
  </si>
  <si>
    <t>Semestr III - zimowy</t>
  </si>
  <si>
    <t>Semestr IV -  letni</t>
  </si>
  <si>
    <t>Semestr V - zimowy</t>
  </si>
  <si>
    <t>Semestr VI -  letni</t>
  </si>
  <si>
    <t>dr hab. Bolesław Karwowski</t>
  </si>
  <si>
    <t>Patofizjologia</t>
  </si>
  <si>
    <t>Forma zaliczenia E, ZzO, Z</t>
  </si>
  <si>
    <t>prof. dr hab. Daria Orszulak-Michalak</t>
  </si>
  <si>
    <t>prof. dr hab. Krzysztof Walczyński</t>
  </si>
  <si>
    <t>prof. dr hab. Wojciech Mielicki</t>
  </si>
  <si>
    <t>KOSMETOLOGIA</t>
  </si>
  <si>
    <t>I STOPNIA</t>
  </si>
  <si>
    <t>dr hab. prof. nadzw. Ewa Bojanowska</t>
  </si>
  <si>
    <t>Histologia</t>
  </si>
  <si>
    <t>dr Jolanta Janus</t>
  </si>
  <si>
    <t>Chemia ogólna</t>
  </si>
  <si>
    <t>prof. dr hab. Elżbieta Budzisz</t>
  </si>
  <si>
    <t>Higiena</t>
  </si>
  <si>
    <t>Chemia kosmetyczna</t>
  </si>
  <si>
    <t>Estetyka</t>
  </si>
  <si>
    <t>dr Ewa Gałązka</t>
  </si>
  <si>
    <t>Kosmetologia pielęgnacyjna</t>
  </si>
  <si>
    <t>prof. dr hab. Helena Rotsztejn</t>
  </si>
  <si>
    <t>Przysposobienie biblioteczne</t>
  </si>
  <si>
    <t>Z</t>
  </si>
  <si>
    <t>Farmakologiczna możliwość hamowania procesu starzenia się skóry</t>
  </si>
  <si>
    <t>dr hab. Bogusława Pietrzak</t>
  </si>
  <si>
    <t>Język niemiecki w zakładzie kosmetycznym - podstawy</t>
  </si>
  <si>
    <t>Metale i ich jony w kosmetologii, medycynie i farmacji</t>
  </si>
  <si>
    <t>Substancje barwne pochodzenia naturalnego i synstetycznego stosowane w kosmetykach</t>
  </si>
  <si>
    <t>Bezpieczeństwo stosowania leków z żywnością</t>
  </si>
  <si>
    <t>I</t>
  </si>
  <si>
    <t>Doraźna pomoc przedmedyczna</t>
  </si>
  <si>
    <t>Ekonomika przedsiębiorstw-marketing</t>
  </si>
  <si>
    <t>Dermatologia</t>
  </si>
  <si>
    <t>Kosmetologia upiększająca</t>
  </si>
  <si>
    <t>Substancje toksyczne zawarte w preparatach kosmetycznych</t>
  </si>
  <si>
    <t>Wpływ zaburzeń hormonalnych na zmianyskórne u kobiet zgłaszających się do gabinetu kosmetycznego</t>
  </si>
  <si>
    <t>10 produktów dla zdrowia skóry, włosów i paznokci</t>
  </si>
  <si>
    <t>II</t>
  </si>
  <si>
    <t>III</t>
  </si>
  <si>
    <t>Farmakologia</t>
  </si>
  <si>
    <t>Ochrona własności intelektualnej</t>
  </si>
  <si>
    <t>dr Jan Krakowiak</t>
  </si>
  <si>
    <t>Dermatologia kliniczna i zabiegowa</t>
  </si>
  <si>
    <t>Kosmetologia kliniczna i zabiegowa</t>
  </si>
  <si>
    <t>Zmiany skórne w toczącym się procesie zapalenia, mechanizmy gojenia się ran skórnych oraz kosmetyczne metody leczenia</t>
  </si>
  <si>
    <t>Zastosowanie liposomów jako nośników substancji czynnych</t>
  </si>
  <si>
    <t>Antyoksydanty w kosmetyce</t>
  </si>
  <si>
    <t>Nowe zabiegi w podologii</t>
  </si>
  <si>
    <t>Język francuski w zakładzie kosmetycznym - podstawy</t>
  </si>
  <si>
    <t>Zmiany hiperpigmentacyjne w różnych chorobach ogólnoustrojowych</t>
  </si>
  <si>
    <t>dr hab. Paweł Lisiecki</t>
  </si>
  <si>
    <t>prof. dr hab. Tomasz Gaszyński</t>
  </si>
  <si>
    <t>Dopalacze i inne substancje uzależniające - problemy kliniczne i społeczne</t>
  </si>
  <si>
    <t>dr hab.. Bogusława Pietrzak</t>
  </si>
  <si>
    <t>Współczesna terapia bólu różnego pochodzenia</t>
  </si>
  <si>
    <t>Suplementy diety za i przeciw</t>
  </si>
  <si>
    <t>dr hab.. Bolesław Karwowski</t>
  </si>
  <si>
    <t>Probiotyki, prebiotyki w kosmetologii</t>
  </si>
  <si>
    <t>Sem.</t>
  </si>
  <si>
    <t>Cw.</t>
  </si>
  <si>
    <t>e-learn.</t>
  </si>
  <si>
    <t>SELF</t>
  </si>
  <si>
    <t>KONTAKT</t>
  </si>
  <si>
    <t>tok studiów</t>
  </si>
  <si>
    <t>Wyk</t>
  </si>
  <si>
    <t>dr Piotr Brzeziński</t>
  </si>
  <si>
    <t>łączna liczba godzin</t>
  </si>
  <si>
    <t>dr Mirella Batory</t>
  </si>
  <si>
    <t>* minimum cztery do wyboru w ciągu roku akademickiego (do uzyskania 60 godz.  4 punkty ECTS)</t>
  </si>
  <si>
    <t xml:space="preserve">łaczna liczba godzin </t>
  </si>
  <si>
    <t>* minimum cztery do wyboru w ciągu całego roku akademickiego (do uzyskania 60 godz, 4 pkt ECTS - w każdym semestrze trzeba wybrać dwa fakultety</t>
  </si>
  <si>
    <t xml:space="preserve">łączna liczba godzin  </t>
  </si>
  <si>
    <t>liczba godzin w KONTAKCIE</t>
  </si>
  <si>
    <t>samokształcenie</t>
  </si>
  <si>
    <t>liczba godzin KONTAKTOWYCH</t>
  </si>
  <si>
    <t>prof. dr hab. Joanna Narbutt</t>
  </si>
  <si>
    <t>Podstawy podologii</t>
  </si>
  <si>
    <t xml:space="preserve">STACJONARNE </t>
  </si>
  <si>
    <t>BHP i ergonomia pracy</t>
  </si>
  <si>
    <t>Projekt dyplomowy oraz egzamin dyplomowy</t>
  </si>
  <si>
    <t xml:space="preserve">Studenckie praktyki zawodowe </t>
  </si>
  <si>
    <t>Etyka/Podstawy filozofii</t>
  </si>
  <si>
    <t>GMPC/GLP/GMP</t>
  </si>
  <si>
    <t>Podstawy technologii form kosmetyku</t>
  </si>
  <si>
    <t>Receptura kosmetyczna</t>
  </si>
  <si>
    <t>Podstawy wizażu</t>
  </si>
  <si>
    <t>Kształtowanie sylwetki/ Ćwiczenia relaksacyjno-oddechowe</t>
  </si>
  <si>
    <t>Wybrane zagadnienia z podologii / Dermatologia i flebologia w gabinecie podologicznym</t>
  </si>
  <si>
    <t>Psychologia zdrowia z psychosomatyką/Problemy pacjentów w gabinecie kosmetologicznym</t>
  </si>
  <si>
    <t>dr Paweł Rasmus</t>
  </si>
  <si>
    <t>Podstawy prowadzenia działalności gospodarczej/Podstawy ekonomii</t>
  </si>
  <si>
    <t>Masaż klasyczny /Drenaż limfatyczny manualny</t>
  </si>
  <si>
    <t>Diabetologia/Podstawy żywienia człowieka</t>
  </si>
  <si>
    <t>Technologia form kosmetyku/Operacje jednostkowe</t>
  </si>
  <si>
    <t>dr Janusz Skubalski</t>
  </si>
  <si>
    <t>Elementy fizjoterapii w praktyce kosmetologa</t>
  </si>
  <si>
    <t>Prof. dr hab. Jolanta Kujawa</t>
  </si>
  <si>
    <t>mgr inż.. Witold Kozakiewicz</t>
  </si>
  <si>
    <t>Seminaria monograficzne (fakultety)*</t>
  </si>
  <si>
    <t>Seminaria monograficzne (fakultety)</t>
  </si>
  <si>
    <t>Wizaż i stylizacja/Makijaż korekcyjny</t>
  </si>
  <si>
    <t>dr Monika Kulicka</t>
  </si>
  <si>
    <t>dr hab. Ewelina Piątczak</t>
  </si>
  <si>
    <t>dr hab. Monika Michałowska/dr Joanna Turek</t>
  </si>
  <si>
    <t>prof. Katarzyna Cypryk/dr hab. prof. nadzw. Bolesław Karwowski</t>
  </si>
  <si>
    <t>Technologia informacyjna/Elementy statystyki</t>
  </si>
  <si>
    <t>Prof. dr hab. Daria Orszulak - Michalak</t>
  </si>
  <si>
    <t>dr hab.prof.nadzw. Bolesław Karwowski</t>
  </si>
  <si>
    <t>dr hab. prof..nadzw. Bogusława Pietrzak</t>
  </si>
  <si>
    <t>prof. dr hab. Krzysztof  Walczyński</t>
  </si>
  <si>
    <t>dr hab. prof.. nadzw. Bogusława Pietrzak</t>
  </si>
  <si>
    <t>prof. dr Jolanta Kujawa</t>
  </si>
  <si>
    <t>dr hab.prof.nadzw. Bogusława Pietrzak</t>
  </si>
  <si>
    <t>dr hab. prof.nadzw. Bolesław Karwowski</t>
  </si>
  <si>
    <t>dr hab. prof. nadzw. Bogusława Pietrzak</t>
  </si>
  <si>
    <t>prof. dr hab. Dorota Pastuszak-Lewandowska</t>
  </si>
  <si>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 xml:space="preserve"> - wykłady; </t>
    </r>
    <r>
      <rPr>
        <b/>
        <sz val="10"/>
        <rFont val="Arial"/>
        <family val="2"/>
        <charset val="238"/>
      </rPr>
      <t>sem</t>
    </r>
    <r>
      <rPr>
        <sz val="10"/>
        <rFont val="Arial"/>
        <family val="2"/>
        <charset val="238"/>
      </rPr>
      <t xml:space="preserve"> - seminarium; </t>
    </r>
    <r>
      <rPr>
        <b/>
        <sz val="10"/>
        <rFont val="Arial"/>
        <family val="2"/>
        <charset val="238"/>
      </rPr>
      <t>ćw</t>
    </r>
    <r>
      <rPr>
        <sz val="10"/>
        <rFont val="Arial"/>
        <family val="2"/>
        <charset val="238"/>
      </rPr>
      <t xml:space="preserve"> - ćwiczenia; </t>
    </r>
    <r>
      <rPr>
        <b/>
        <sz val="10"/>
        <rFont val="Arial"/>
        <family val="2"/>
        <charset val="238"/>
      </rPr>
      <t xml:space="preserve">k </t>
    </r>
    <r>
      <rPr>
        <sz val="10"/>
        <rFont val="Arial"/>
        <family val="2"/>
        <charset val="238"/>
      </rPr>
      <t xml:space="preserve">- zajęcia klinicnze; </t>
    </r>
    <r>
      <rPr>
        <b/>
        <sz val="10"/>
        <rFont val="Arial"/>
        <family val="2"/>
        <charset val="238"/>
      </rPr>
      <t>zp</t>
    </r>
    <r>
      <rPr>
        <sz val="10"/>
        <rFont val="Arial"/>
        <family val="2"/>
        <charset val="238"/>
      </rPr>
      <t xml:space="preserve"> - zajęcia praktyczne; </t>
    </r>
    <r>
      <rPr>
        <b/>
        <sz val="10"/>
        <rFont val="Arial"/>
        <family val="2"/>
        <charset val="238"/>
      </rPr>
      <t>pz</t>
    </r>
    <r>
      <rPr>
        <sz val="10"/>
        <rFont val="Arial"/>
        <family val="2"/>
        <charset val="238"/>
      </rPr>
      <t xml:space="preserve"> - praktyki zawodowe;</t>
    </r>
    <r>
      <rPr>
        <b/>
        <sz val="10"/>
        <rFont val="Arial"/>
        <family val="2"/>
        <charset val="238"/>
      </rPr>
      <t xml:space="preserve"> E-l</t>
    </r>
    <r>
      <rPr>
        <sz val="10"/>
        <rFont val="Arial"/>
        <family val="2"/>
        <charset val="238"/>
      </rPr>
      <t xml:space="preserve"> - e-learning; </t>
    </r>
    <r>
      <rPr>
        <b/>
        <sz val="10"/>
        <rFont val="Arial"/>
        <family val="2"/>
        <charset val="238"/>
      </rPr>
      <t>sam</t>
    </r>
    <r>
      <rPr>
        <sz val="10"/>
        <rFont val="Arial"/>
        <family val="2"/>
        <charset val="238"/>
      </rPr>
      <t xml:space="preserve"> - samoksztalcenie;</t>
    </r>
    <r>
      <rPr>
        <b/>
        <sz val="10"/>
        <rFont val="Arial"/>
        <family val="2"/>
        <charset val="238"/>
      </rPr>
      <t xml:space="preserve"> E</t>
    </r>
    <r>
      <rPr>
        <sz val="10"/>
        <rFont val="Arial"/>
        <family val="2"/>
        <charset val="238"/>
      </rPr>
      <t xml:space="preserve"> - egzamin; </t>
    </r>
    <r>
      <rPr>
        <b/>
        <sz val="10"/>
        <rFont val="Arial"/>
        <family val="2"/>
        <charset val="238"/>
      </rPr>
      <t>ZzO</t>
    </r>
    <r>
      <rPr>
        <sz val="10"/>
        <rFont val="Arial"/>
        <family val="2"/>
        <charset val="238"/>
      </rPr>
      <t xml:space="preserve"> - zaliczenie z oceną; </t>
    </r>
    <r>
      <rPr>
        <b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 xml:space="preserve"> - zaliczenie</t>
    </r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</si>
  <si>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 xml:space="preserve"> - wykłady; </t>
    </r>
    <r>
      <rPr>
        <b/>
        <sz val="11"/>
        <rFont val="Times New Roman"/>
        <family val="1"/>
        <charset val="238"/>
      </rPr>
      <t>sem</t>
    </r>
    <r>
      <rPr>
        <sz val="11"/>
        <rFont val="Times New Roman"/>
        <family val="1"/>
        <charset val="238"/>
      </rPr>
      <t xml:space="preserve"> - seminarium; </t>
    </r>
    <r>
      <rPr>
        <b/>
        <sz val="11"/>
        <rFont val="Times New Roman"/>
        <family val="1"/>
        <charset val="238"/>
      </rPr>
      <t>ćw</t>
    </r>
    <r>
      <rPr>
        <sz val="11"/>
        <rFont val="Times New Roman"/>
        <family val="1"/>
        <charset val="238"/>
      </rPr>
      <t xml:space="preserve"> - ćwiczenia; </t>
    </r>
    <r>
      <rPr>
        <b/>
        <sz val="11"/>
        <rFont val="Times New Roman"/>
        <family val="1"/>
        <charset val="238"/>
      </rPr>
      <t xml:space="preserve">k </t>
    </r>
    <r>
      <rPr>
        <sz val="11"/>
        <rFont val="Times New Roman"/>
        <family val="1"/>
        <charset val="238"/>
      </rPr>
      <t xml:space="preserve">- zajęcia klinicnze; </t>
    </r>
    <r>
      <rPr>
        <b/>
        <sz val="11"/>
        <rFont val="Times New Roman"/>
        <family val="1"/>
        <charset val="238"/>
      </rPr>
      <t>zp</t>
    </r>
    <r>
      <rPr>
        <sz val="11"/>
        <rFont val="Times New Roman"/>
        <family val="1"/>
        <charset val="238"/>
      </rPr>
      <t xml:space="preserve"> - zajęcia praktyczne; </t>
    </r>
    <r>
      <rPr>
        <b/>
        <sz val="11"/>
        <rFont val="Times New Roman"/>
        <family val="1"/>
        <charset val="238"/>
      </rPr>
      <t>pz</t>
    </r>
    <r>
      <rPr>
        <sz val="11"/>
        <rFont val="Times New Roman"/>
        <family val="1"/>
        <charset val="238"/>
      </rPr>
      <t xml:space="preserve"> - praktyki zawodowe;</t>
    </r>
    <r>
      <rPr>
        <b/>
        <sz val="11"/>
        <rFont val="Times New Roman"/>
        <family val="1"/>
        <charset val="238"/>
      </rPr>
      <t xml:space="preserve"> E-l</t>
    </r>
    <r>
      <rPr>
        <sz val="11"/>
        <rFont val="Times New Roman"/>
        <family val="1"/>
        <charset val="238"/>
      </rPr>
      <t xml:space="preserve"> - e-learning; </t>
    </r>
    <r>
      <rPr>
        <b/>
        <sz val="11"/>
        <rFont val="Times New Roman"/>
        <family val="1"/>
        <charset val="238"/>
      </rPr>
      <t>sam</t>
    </r>
    <r>
      <rPr>
        <sz val="11"/>
        <rFont val="Times New Roman"/>
        <family val="1"/>
        <charset val="238"/>
      </rPr>
      <t xml:space="preserve"> - samoksztalcenie;</t>
    </r>
    <r>
      <rPr>
        <b/>
        <sz val="11"/>
        <rFont val="Times New Roman"/>
        <family val="1"/>
        <charset val="238"/>
      </rPr>
      <t xml:space="preserve"> E</t>
    </r>
    <r>
      <rPr>
        <sz val="11"/>
        <rFont val="Times New Roman"/>
        <family val="1"/>
        <charset val="238"/>
      </rPr>
      <t xml:space="preserve"> - egzamin; </t>
    </r>
    <r>
      <rPr>
        <b/>
        <sz val="11"/>
        <rFont val="Times New Roman"/>
        <family val="1"/>
        <charset val="238"/>
      </rPr>
      <t>ZzO</t>
    </r>
    <r>
      <rPr>
        <sz val="11"/>
        <rFont val="Times New Roman"/>
        <family val="1"/>
        <charset val="238"/>
      </rPr>
      <t xml:space="preserve"> - zaliczenie z oceną; </t>
    </r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 - zaliczenie</t>
    </r>
  </si>
  <si>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 xml:space="preserve"> - wykłady; </t>
    </r>
    <r>
      <rPr>
        <b/>
        <sz val="11"/>
        <rFont val="Arial"/>
        <family val="2"/>
        <charset val="238"/>
      </rPr>
      <t>sem</t>
    </r>
    <r>
      <rPr>
        <sz val="11"/>
        <rFont val="Arial"/>
        <family val="2"/>
        <charset val="238"/>
      </rPr>
      <t xml:space="preserve"> - seminarium; </t>
    </r>
    <r>
      <rPr>
        <b/>
        <sz val="11"/>
        <rFont val="Arial"/>
        <family val="2"/>
        <charset val="238"/>
      </rPr>
      <t>ćw</t>
    </r>
    <r>
      <rPr>
        <sz val="11"/>
        <rFont val="Arial"/>
        <family val="2"/>
        <charset val="238"/>
      </rPr>
      <t xml:space="preserve"> - ćwiczenia; </t>
    </r>
    <r>
      <rPr>
        <b/>
        <sz val="11"/>
        <rFont val="Arial"/>
        <family val="2"/>
        <charset val="238"/>
      </rPr>
      <t xml:space="preserve">k </t>
    </r>
    <r>
      <rPr>
        <sz val="11"/>
        <rFont val="Arial"/>
        <family val="2"/>
        <charset val="238"/>
      </rPr>
      <t xml:space="preserve">- zajęcia klinicnze; </t>
    </r>
    <r>
      <rPr>
        <b/>
        <sz val="11"/>
        <rFont val="Arial"/>
        <family val="2"/>
        <charset val="238"/>
      </rPr>
      <t>zp</t>
    </r>
    <r>
      <rPr>
        <sz val="11"/>
        <rFont val="Arial"/>
        <family val="2"/>
        <charset val="238"/>
      </rPr>
      <t xml:space="preserve"> - zajęcia praktyczne; </t>
    </r>
    <r>
      <rPr>
        <b/>
        <sz val="11"/>
        <rFont val="Arial"/>
        <family val="2"/>
        <charset val="238"/>
      </rPr>
      <t>pz</t>
    </r>
    <r>
      <rPr>
        <sz val="11"/>
        <rFont val="Arial"/>
        <family val="2"/>
        <charset val="238"/>
      </rPr>
      <t xml:space="preserve"> - praktyki zawodowe;</t>
    </r>
    <r>
      <rPr>
        <b/>
        <sz val="11"/>
        <rFont val="Arial"/>
        <family val="2"/>
        <charset val="238"/>
      </rPr>
      <t xml:space="preserve"> E-l</t>
    </r>
    <r>
      <rPr>
        <sz val="11"/>
        <rFont val="Arial"/>
        <family val="2"/>
        <charset val="238"/>
      </rPr>
      <t xml:space="preserve"> - e-learning; </t>
    </r>
    <r>
      <rPr>
        <b/>
        <sz val="11"/>
        <rFont val="Arial"/>
        <family val="2"/>
        <charset val="238"/>
      </rPr>
      <t>sam</t>
    </r>
    <r>
      <rPr>
        <sz val="11"/>
        <rFont val="Arial"/>
        <family val="2"/>
        <charset val="238"/>
      </rPr>
      <t xml:space="preserve"> - samoksztalcenie;</t>
    </r>
    <r>
      <rPr>
        <b/>
        <sz val="11"/>
        <rFont val="Arial"/>
        <family val="2"/>
        <charset val="238"/>
      </rPr>
      <t xml:space="preserve"> E</t>
    </r>
    <r>
      <rPr>
        <sz val="11"/>
        <rFont val="Arial"/>
        <family val="2"/>
        <charset val="238"/>
      </rPr>
      <t xml:space="preserve"> - egzamin; </t>
    </r>
    <r>
      <rPr>
        <b/>
        <sz val="11"/>
        <rFont val="Arial"/>
        <family val="2"/>
        <charset val="238"/>
      </rPr>
      <t>ZzO</t>
    </r>
    <r>
      <rPr>
        <sz val="11"/>
        <rFont val="Arial"/>
        <family val="2"/>
        <charset val="238"/>
      </rPr>
      <t xml:space="preserve"> - zaliczenie z oceną; </t>
    </r>
    <r>
      <rPr>
        <b/>
        <sz val="11"/>
        <rFont val="Arial"/>
        <family val="2"/>
        <charset val="238"/>
      </rPr>
      <t>Z</t>
    </r>
    <r>
      <rPr>
        <sz val="11"/>
        <rFont val="Arial"/>
        <family val="2"/>
        <charset val="238"/>
      </rPr>
      <t xml:space="preserve"> - zaliczenie</t>
    </r>
  </si>
  <si>
    <t>Środowisko kontratakuje - wybrane aspekty wpływu środowiska na organizm /funkcjonowanie człowieka</t>
  </si>
  <si>
    <t>dr n. med. Anna Stasiak</t>
  </si>
  <si>
    <t>Uzależnienia - podstawy neurobiologiczne, substancje i zachowania uzależniające, profilaktyka</t>
  </si>
  <si>
    <t>Narzędzia marketingowe w kosmetologii</t>
  </si>
  <si>
    <t>prof. Daria Orszulak-Michalak</t>
  </si>
  <si>
    <t>Zastosowanie prawa w gabinecie kosmetycznym</t>
  </si>
  <si>
    <t>Jak prowadzić działalność gospodarczą</t>
  </si>
  <si>
    <t>EFEKTY UCZENIA SIĘ</t>
  </si>
  <si>
    <t>prof. dr hab.Michał Polguj</t>
  </si>
  <si>
    <t>dr Krzysztof Bortnik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</si>
</sst>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rgb="FF008000"/>
      <name val="Times New Roman"/>
      <family val="1"/>
      <charset val="238"/>
    </font>
    <font>
      <b/>
      <sz val="10"/>
      <color rgb="FF008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12"/>
      <name val="Arial"/>
      <family val="2"/>
      <charset val="238"/>
    </font>
    <font>
      <b/>
      <i/>
      <sz val="1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83">
    <xf numFmtId="0" fontId="0" fillId="0" borderId="0" xfId="0"/>
    <xf numFmtId="0" fontId="15" fillId="12" borderId="53" xfId="0" applyFont="1" applyFill="1" applyBorder="1" applyAlignment="1">
      <alignment horizontal="center" vertical="center" wrapText="1"/>
    </xf>
    <xf numFmtId="0" fontId="15" fillId="12" borderId="52" xfId="0" applyFont="1" applyFill="1" applyBorder="1" applyAlignment="1">
      <alignment horizontal="center" vertical="center" wrapText="1"/>
    </xf>
    <xf numFmtId="0" fontId="15" fillId="12" borderId="55" xfId="0" applyFont="1" applyFill="1" applyBorder="1" applyAlignment="1">
      <alignment horizontal="center" vertical="center" wrapText="1"/>
    </xf>
    <xf numFmtId="0" fontId="15" fillId="13" borderId="59" xfId="0" applyFont="1" applyFill="1" applyBorder="1" applyAlignment="1">
      <alignment horizontal="center" vertical="center" wrapText="1"/>
    </xf>
    <xf numFmtId="1" fontId="15" fillId="14" borderId="53" xfId="0" applyNumberFormat="1" applyFont="1" applyFill="1" applyBorder="1" applyAlignment="1">
      <alignment horizontal="center" vertical="center" wrapText="1"/>
    </xf>
    <xf numFmtId="1" fontId="15" fillId="14" borderId="52" xfId="0" applyNumberFormat="1" applyFont="1" applyFill="1" applyBorder="1" applyAlignment="1">
      <alignment horizontal="center" vertical="center" wrapText="1"/>
    </xf>
    <xf numFmtId="1" fontId="16" fillId="14" borderId="52" xfId="0" applyNumberFormat="1" applyFont="1" applyFill="1" applyBorder="1" applyAlignment="1">
      <alignment horizontal="center" vertical="center" wrapText="1"/>
    </xf>
    <xf numFmtId="1" fontId="16" fillId="13" borderId="5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16" fillId="15" borderId="52" xfId="0" applyNumberFormat="1" applyFont="1" applyFill="1" applyBorder="1" applyAlignment="1">
      <alignment horizontal="center" vertical="center" wrapText="1"/>
    </xf>
    <xf numFmtId="1" fontId="16" fillId="12" borderId="5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Border="1"/>
    <xf numFmtId="0" fontId="17" fillId="12" borderId="11" xfId="0" applyFont="1" applyFill="1" applyBorder="1" applyAlignment="1">
      <alignment horizontal="center"/>
    </xf>
    <xf numFmtId="0" fontId="17" fillId="12" borderId="13" xfId="0" applyFont="1" applyFill="1" applyBorder="1" applyAlignment="1">
      <alignment horizontal="center" vertical="center" textRotation="90"/>
    </xf>
    <xf numFmtId="0" fontId="17" fillId="12" borderId="14" xfId="0" applyFont="1" applyFill="1" applyBorder="1" applyAlignment="1">
      <alignment horizontal="center" vertical="center" textRotation="90"/>
    </xf>
    <xf numFmtId="0" fontId="17" fillId="14" borderId="14" xfId="0" applyFont="1" applyFill="1" applyBorder="1" applyAlignment="1">
      <alignment horizontal="center" vertical="center" textRotation="90" wrapText="1"/>
    </xf>
    <xf numFmtId="0" fontId="17" fillId="16" borderId="14" xfId="0" applyFont="1" applyFill="1" applyBorder="1" applyAlignment="1">
      <alignment horizontal="center" vertical="center" textRotation="90" wrapText="1"/>
    </xf>
    <xf numFmtId="0" fontId="17" fillId="12" borderId="32" xfId="0" applyFont="1" applyFill="1" applyBorder="1" applyAlignment="1">
      <alignment horizontal="center" vertical="center" textRotation="90" wrapText="1"/>
    </xf>
    <xf numFmtId="0" fontId="20" fillId="0" borderId="0" xfId="0" applyFont="1"/>
    <xf numFmtId="0" fontId="19" fillId="0" borderId="5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3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 wrapText="1"/>
    </xf>
    <xf numFmtId="0" fontId="21" fillId="0" borderId="0" xfId="0" applyFont="1"/>
    <xf numFmtId="1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1" fontId="18" fillId="0" borderId="0" xfId="0" applyNumberFormat="1" applyFont="1"/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6" fillId="14" borderId="14" xfId="0" applyFont="1" applyFill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/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/>
    </xf>
    <xf numFmtId="0" fontId="25" fillId="12" borderId="13" xfId="0" applyFont="1" applyFill="1" applyBorder="1" applyAlignment="1">
      <alignment horizontal="center" vertical="center" textRotation="90"/>
    </xf>
    <xf numFmtId="0" fontId="25" fillId="12" borderId="14" xfId="0" applyFont="1" applyFill="1" applyBorder="1" applyAlignment="1">
      <alignment horizontal="center" vertical="center" textRotation="90"/>
    </xf>
    <xf numFmtId="0" fontId="25" fillId="16" borderId="14" xfId="0" applyFont="1" applyFill="1" applyBorder="1" applyAlignment="1">
      <alignment horizontal="center" vertical="center" textRotation="90" wrapText="1"/>
    </xf>
    <xf numFmtId="0" fontId="25" fillId="12" borderId="32" xfId="0" applyFont="1" applyFill="1" applyBorder="1" applyAlignment="1">
      <alignment horizontal="center" vertical="center" textRotation="90" wrapText="1"/>
    </xf>
    <xf numFmtId="0" fontId="25" fillId="14" borderId="14" xfId="0" applyFont="1" applyFill="1" applyBorder="1" applyAlignment="1">
      <alignment horizontal="center" vertical="center" textRotation="90" wrapText="1"/>
    </xf>
    <xf numFmtId="0" fontId="25" fillId="0" borderId="38" xfId="0" applyFont="1" applyBorder="1" applyAlignment="1">
      <alignment vertical="center" wrapText="1"/>
    </xf>
    <xf numFmtId="0" fontId="25" fillId="0" borderId="33" xfId="0" applyFont="1" applyBorder="1" applyAlignment="1">
      <alignment wrapText="1"/>
    </xf>
    <xf numFmtId="0" fontId="24" fillId="0" borderId="6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14" borderId="36" xfId="0" applyFont="1" applyFill="1" applyBorder="1" applyAlignment="1">
      <alignment horizontal="center" vertical="center"/>
    </xf>
    <xf numFmtId="0" fontId="24" fillId="16" borderId="3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14" borderId="2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1" fontId="25" fillId="0" borderId="34" xfId="0" applyNumberFormat="1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5" fillId="0" borderId="21" xfId="0" applyFont="1" applyBorder="1" applyAlignment="1">
      <alignment wrapText="1"/>
    </xf>
    <xf numFmtId="1" fontId="24" fillId="0" borderId="31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0" fontId="24" fillId="14" borderId="27" xfId="0" applyFont="1" applyFill="1" applyBorder="1" applyAlignment="1">
      <alignment horizontal="center" vertical="center"/>
    </xf>
    <xf numFmtId="0" fontId="24" fillId="16" borderId="21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1" fontId="24" fillId="17" borderId="16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wrapText="1"/>
    </xf>
    <xf numFmtId="0" fontId="27" fillId="0" borderId="3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17" borderId="35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14" borderId="30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wrapText="1"/>
    </xf>
    <xf numFmtId="0" fontId="25" fillId="0" borderId="74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wrapText="1"/>
    </xf>
    <xf numFmtId="0" fontId="24" fillId="0" borderId="6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14" borderId="46" xfId="0" applyFont="1" applyFill="1" applyBorder="1" applyAlignment="1">
      <alignment horizontal="center" vertical="center"/>
    </xf>
    <xf numFmtId="0" fontId="24" fillId="16" borderId="47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14" borderId="50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wrapText="1"/>
    </xf>
    <xf numFmtId="0" fontId="24" fillId="0" borderId="71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14" borderId="70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38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wrapText="1"/>
    </xf>
    <xf numFmtId="0" fontId="24" fillId="0" borderId="79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1" fontId="24" fillId="0" borderId="51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29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29" fillId="0" borderId="1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wrapText="1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9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12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/>
    </xf>
    <xf numFmtId="0" fontId="25" fillId="16" borderId="11" xfId="0" applyFont="1" applyFill="1" applyBorder="1" applyAlignment="1">
      <alignment horizontal="center" vertical="center"/>
    </xf>
    <xf numFmtId="1" fontId="25" fillId="12" borderId="11" xfId="0" applyNumberFormat="1" applyFont="1" applyFill="1" applyBorder="1" applyAlignment="1">
      <alignment horizontal="center" vertical="center"/>
    </xf>
    <xf numFmtId="1" fontId="25" fillId="12" borderId="34" xfId="0" applyNumberFormat="1" applyFont="1" applyFill="1" applyBorder="1" applyAlignment="1">
      <alignment horizontal="center" vertical="center"/>
    </xf>
    <xf numFmtId="1" fontId="25" fillId="14" borderId="34" xfId="0" applyNumberFormat="1" applyFont="1" applyFill="1" applyBorder="1" applyAlignment="1">
      <alignment horizontal="center" vertical="center"/>
    </xf>
    <xf numFmtId="1" fontId="25" fillId="16" borderId="34" xfId="0" applyNumberFormat="1" applyFont="1" applyFill="1" applyBorder="1" applyAlignment="1">
      <alignment horizontal="center" vertical="center"/>
    </xf>
    <xf numFmtId="1" fontId="25" fillId="12" borderId="48" xfId="0" applyNumberFormat="1" applyFont="1" applyFill="1" applyBorder="1" applyAlignment="1">
      <alignment horizontal="center" vertical="center"/>
    </xf>
    <xf numFmtId="0" fontId="25" fillId="12" borderId="28" xfId="0" applyFont="1" applyFill="1" applyBorder="1" applyAlignment="1">
      <alignment horizontal="center" vertical="center"/>
    </xf>
    <xf numFmtId="1" fontId="25" fillId="12" borderId="4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wrapText="1"/>
    </xf>
    <xf numFmtId="0" fontId="25" fillId="0" borderId="32" xfId="0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wrapText="1"/>
    </xf>
    <xf numFmtId="0" fontId="25" fillId="0" borderId="33" xfId="0" applyFont="1" applyBorder="1" applyAlignment="1">
      <alignment horizontal="left" wrapText="1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14" borderId="15" xfId="0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1" fontId="25" fillId="0" borderId="25" xfId="0" applyNumberFormat="1" applyFont="1" applyFill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4" fillId="0" borderId="18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4" fillId="16" borderId="1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9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left" wrapText="1"/>
    </xf>
    <xf numFmtId="0" fontId="25" fillId="0" borderId="47" xfId="0" applyFont="1" applyFill="1" applyBorder="1" applyAlignment="1">
      <alignment horizontal="left" wrapText="1"/>
    </xf>
    <xf numFmtId="0" fontId="24" fillId="0" borderId="4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16" borderId="22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14" borderId="45" xfId="0" applyFont="1" applyFill="1" applyBorder="1" applyAlignment="1">
      <alignment horizontal="center"/>
    </xf>
    <xf numFmtId="0" fontId="24" fillId="16" borderId="45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1" fontId="25" fillId="0" borderId="73" xfId="0" applyNumberFormat="1" applyFont="1" applyFill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79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14" borderId="51" xfId="0" applyFont="1" applyFill="1" applyBorder="1" applyAlignment="1">
      <alignment horizontal="center"/>
    </xf>
    <xf numFmtId="0" fontId="24" fillId="16" borderId="51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1" fontId="25" fillId="0" borderId="48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21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5" fillId="0" borderId="28" xfId="0" applyFont="1" applyBorder="1" applyAlignment="1">
      <alignment horizontal="center" wrapText="1"/>
    </xf>
    <xf numFmtId="0" fontId="25" fillId="12" borderId="62" xfId="0" applyFont="1" applyFill="1" applyBorder="1" applyAlignment="1">
      <alignment horizontal="center"/>
    </xf>
    <xf numFmtId="0" fontId="24" fillId="14" borderId="62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5" fillId="12" borderId="67" xfId="0" applyFont="1" applyFill="1" applyBorder="1" applyAlignment="1">
      <alignment horizontal="center"/>
    </xf>
    <xf numFmtId="1" fontId="25" fillId="12" borderId="61" xfId="0" applyNumberFormat="1" applyFont="1" applyFill="1" applyBorder="1" applyAlignment="1">
      <alignment horizontal="center"/>
    </xf>
    <xf numFmtId="1" fontId="25" fillId="12" borderId="62" xfId="0" applyNumberFormat="1" applyFont="1" applyFill="1" applyBorder="1" applyAlignment="1">
      <alignment horizontal="center"/>
    </xf>
    <xf numFmtId="1" fontId="25" fillId="14" borderId="62" xfId="0" applyNumberFormat="1" applyFont="1" applyFill="1" applyBorder="1" applyAlignment="1">
      <alignment horizontal="center"/>
    </xf>
    <xf numFmtId="1" fontId="25" fillId="12" borderId="63" xfId="0" applyNumberFormat="1" applyFont="1" applyFill="1" applyBorder="1" applyAlignment="1">
      <alignment horizontal="center"/>
    </xf>
    <xf numFmtId="1" fontId="25" fillId="12" borderId="10" xfId="0" applyNumberFormat="1" applyFont="1" applyFill="1" applyBorder="1" applyAlignment="1">
      <alignment horizontal="center"/>
    </xf>
    <xf numFmtId="1" fontId="25" fillId="12" borderId="11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1" fontId="25" fillId="0" borderId="19" xfId="0" applyNumberFormat="1" applyFont="1" applyFill="1" applyBorder="1" applyAlignment="1">
      <alignment horizontal="center"/>
    </xf>
    <xf numFmtId="0" fontId="25" fillId="0" borderId="12" xfId="0" applyFont="1" applyBorder="1"/>
    <xf numFmtId="0" fontId="25" fillId="0" borderId="11" xfId="0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1" xfId="0" applyFont="1" applyBorder="1"/>
    <xf numFmtId="0" fontId="29" fillId="14" borderId="45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/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0" fillId="12" borderId="11" xfId="0" applyFont="1" applyFill="1" applyBorder="1" applyAlignment="1">
      <alignment horizontal="center"/>
    </xf>
    <xf numFmtId="0" fontId="30" fillId="0" borderId="14" xfId="0" applyFont="1" applyBorder="1" applyAlignment="1">
      <alignment horizontal="center" vertical="center" textRotation="90"/>
    </xf>
    <xf numFmtId="0" fontId="30" fillId="0" borderId="14" xfId="0" applyFont="1" applyFill="1" applyBorder="1" applyAlignment="1">
      <alignment horizontal="center" vertical="center" textRotation="90"/>
    </xf>
    <xf numFmtId="0" fontId="30" fillId="14" borderId="14" xfId="0" applyFont="1" applyFill="1" applyBorder="1" applyAlignment="1">
      <alignment horizontal="center" vertical="center" textRotation="90" wrapText="1"/>
    </xf>
    <xf numFmtId="0" fontId="30" fillId="16" borderId="32" xfId="0" applyFont="1" applyFill="1" applyBorder="1" applyAlignment="1">
      <alignment horizontal="center" vertical="center" textRotation="90" wrapText="1"/>
    </xf>
    <xf numFmtId="0" fontId="30" fillId="0" borderId="32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textRotation="90"/>
    </xf>
    <xf numFmtId="0" fontId="30" fillId="16" borderId="14" xfId="0" applyFont="1" applyFill="1" applyBorder="1" applyAlignment="1">
      <alignment horizontal="center" vertical="center" textRotation="90" wrapText="1"/>
    </xf>
    <xf numFmtId="0" fontId="23" fillId="0" borderId="15" xfId="0" applyFont="1" applyBorder="1" applyAlignment="1">
      <alignment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2" fillId="16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3" fillId="0" borderId="24" xfId="0" applyFont="1" applyBorder="1" applyAlignment="1">
      <alignment horizontal="left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0" fontId="22" fillId="14" borderId="16" xfId="0" applyFont="1" applyFill="1" applyBorder="1" applyAlignment="1">
      <alignment horizontal="center" vertical="center"/>
    </xf>
    <xf numFmtId="0" fontId="22" fillId="16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2" fillId="17" borderId="1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22" fillId="17" borderId="16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wrapText="1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16" borderId="4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 vertical="center"/>
    </xf>
    <xf numFmtId="0" fontId="22" fillId="14" borderId="4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2" fillId="0" borderId="51" xfId="0" applyFont="1" applyFill="1" applyBorder="1" applyAlignment="1">
      <alignment vertical="center" wrapText="1"/>
    </xf>
    <xf numFmtId="0" fontId="22" fillId="0" borderId="80" xfId="0" applyFont="1" applyFill="1" applyBorder="1" applyAlignment="1">
      <alignment wrapText="1"/>
    </xf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14" borderId="69" xfId="0" applyFont="1" applyFill="1" applyBorder="1" applyAlignment="1">
      <alignment horizontal="center"/>
    </xf>
    <xf numFmtId="0" fontId="35" fillId="16" borderId="70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1" fontId="22" fillId="0" borderId="69" xfId="0" applyNumberFormat="1" applyFont="1" applyFill="1" applyBorder="1" applyAlignment="1">
      <alignment horizontal="center"/>
    </xf>
    <xf numFmtId="1" fontId="22" fillId="14" borderId="69" xfId="0" applyNumberFormat="1" applyFont="1" applyFill="1" applyBorder="1" applyAlignment="1">
      <alignment horizontal="center"/>
    </xf>
    <xf numFmtId="0" fontId="22" fillId="16" borderId="70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wrapText="1"/>
    </xf>
    <xf numFmtId="0" fontId="35" fillId="0" borderId="49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14" borderId="22" xfId="0" applyFont="1" applyFill="1" applyBorder="1" applyAlignment="1">
      <alignment horizontal="center"/>
    </xf>
    <xf numFmtId="0" fontId="35" fillId="16" borderId="30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14" borderId="22" xfId="0" applyFont="1" applyFill="1" applyBorder="1" applyAlignment="1">
      <alignment horizontal="center"/>
    </xf>
    <xf numFmtId="1" fontId="22" fillId="16" borderId="30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4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22" fillId="0" borderId="16" xfId="0" applyFont="1" applyBorder="1"/>
    <xf numFmtId="0" fontId="22" fillId="0" borderId="43" xfId="0" applyFont="1" applyFill="1" applyBorder="1" applyAlignment="1">
      <alignment wrapText="1"/>
    </xf>
    <xf numFmtId="0" fontId="35" fillId="0" borderId="4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14" borderId="45" xfId="0" applyFont="1" applyFill="1" applyBorder="1" applyAlignment="1">
      <alignment horizontal="center"/>
    </xf>
    <xf numFmtId="0" fontId="35" fillId="16" borderId="50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23" fillId="0" borderId="39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3" fillId="12" borderId="11" xfId="0" applyFont="1" applyFill="1" applyBorder="1" applyAlignment="1">
      <alignment horizontal="center"/>
    </xf>
    <xf numFmtId="0" fontId="23" fillId="12" borderId="34" xfId="0" applyFont="1" applyFill="1" applyBorder="1" applyAlignment="1">
      <alignment horizontal="center"/>
    </xf>
    <xf numFmtId="1" fontId="23" fillId="12" borderId="11" xfId="0" applyNumberFormat="1" applyFont="1" applyFill="1" applyBorder="1" applyAlignment="1">
      <alignment horizontal="center"/>
    </xf>
    <xf numFmtId="0" fontId="23" fillId="12" borderId="11" xfId="0" applyFont="1" applyFill="1" applyBorder="1"/>
    <xf numFmtId="0" fontId="23" fillId="0" borderId="5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horizontal="center"/>
    </xf>
    <xf numFmtId="0" fontId="23" fillId="0" borderId="64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3" fillId="0" borderId="19" xfId="0" applyFont="1" applyBorder="1"/>
    <xf numFmtId="0" fontId="23" fillId="0" borderId="11" xfId="0" applyFont="1" applyBorder="1" applyAlignment="1">
      <alignment wrapText="1"/>
    </xf>
    <xf numFmtId="0" fontId="23" fillId="0" borderId="34" xfId="0" applyFont="1" applyBorder="1" applyAlignment="1">
      <alignment wrapText="1"/>
    </xf>
    <xf numFmtId="0" fontId="23" fillId="0" borderId="11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1" fontId="23" fillId="0" borderId="28" xfId="0" applyNumberFormat="1" applyFont="1" applyFill="1" applyBorder="1" applyAlignment="1">
      <alignment horizontal="center"/>
    </xf>
    <xf numFmtId="0" fontId="23" fillId="0" borderId="11" xfId="0" applyFont="1" applyBorder="1"/>
    <xf numFmtId="0" fontId="32" fillId="0" borderId="0" xfId="0" applyFont="1"/>
    <xf numFmtId="0" fontId="36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1" fillId="0" borderId="0" xfId="0" applyNumberFormat="1" applyFont="1" applyAlignment="1">
      <alignment horizontal="center"/>
    </xf>
    <xf numFmtId="0" fontId="29" fillId="14" borderId="16" xfId="0" applyFont="1" applyFill="1" applyBorder="1" applyAlignment="1">
      <alignment horizontal="center"/>
    </xf>
    <xf numFmtId="0" fontId="29" fillId="16" borderId="16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29" fillId="16" borderId="45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47" xfId="0" applyFont="1" applyFill="1" applyBorder="1" applyAlignment="1">
      <alignment horizontal="left" wrapText="1"/>
    </xf>
    <xf numFmtId="0" fontId="24" fillId="0" borderId="8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5" fillId="12" borderId="8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wrapText="1"/>
    </xf>
    <xf numFmtId="0" fontId="25" fillId="0" borderId="39" xfId="0" applyFont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4" fillId="0" borderId="58" xfId="0" applyFont="1" applyFill="1" applyBorder="1" applyAlignment="1">
      <alignment horizontal="left" wrapText="1"/>
    </xf>
    <xf numFmtId="0" fontId="24" fillId="0" borderId="58" xfId="0" applyFont="1" applyBorder="1"/>
    <xf numFmtId="0" fontId="17" fillId="12" borderId="11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1" fontId="25" fillId="0" borderId="40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12" borderId="34" xfId="0" applyFont="1" applyFill="1" applyBorder="1" applyAlignment="1">
      <alignment horizontal="center" wrapText="1"/>
    </xf>
    <xf numFmtId="0" fontId="25" fillId="12" borderId="11" xfId="0" applyFont="1" applyFill="1" applyBorder="1" applyAlignment="1">
      <alignment horizontal="center" wrapText="1"/>
    </xf>
    <xf numFmtId="0" fontId="25" fillId="12" borderId="14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64" xfId="0" applyBorder="1" applyAlignment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5" fillId="12" borderId="11" xfId="0" applyFont="1" applyFill="1" applyBorder="1" applyAlignment="1">
      <alignment horizontal="center" vertical="center" textRotation="90" wrapText="1"/>
    </xf>
    <xf numFmtId="0" fontId="25" fillId="12" borderId="11" xfId="0" applyFont="1" applyFill="1" applyBorder="1" applyAlignment="1">
      <alignment wrapText="1"/>
    </xf>
    <xf numFmtId="0" fontId="25" fillId="12" borderId="14" xfId="0" applyFont="1" applyFill="1" applyBorder="1" applyAlignment="1">
      <alignment wrapText="1"/>
    </xf>
    <xf numFmtId="0" fontId="25" fillId="12" borderId="14" xfId="0" applyFont="1" applyFill="1" applyBorder="1" applyAlignment="1">
      <alignment horizontal="center" vertical="center" textRotation="90" wrapText="1"/>
    </xf>
    <xf numFmtId="0" fontId="25" fillId="12" borderId="19" xfId="0" applyFont="1" applyFill="1" applyBorder="1" applyAlignment="1">
      <alignment horizontal="center" vertical="center" textRotation="90" wrapText="1"/>
    </xf>
    <xf numFmtId="0" fontId="25" fillId="12" borderId="34" xfId="0" applyFont="1" applyFill="1" applyBorder="1" applyAlignment="1">
      <alignment horizontal="center"/>
    </xf>
    <xf numFmtId="0" fontId="25" fillId="12" borderId="11" xfId="0" applyFont="1" applyFill="1" applyBorder="1" applyAlignment="1">
      <alignment horizontal="center"/>
    </xf>
    <xf numFmtId="0" fontId="25" fillId="12" borderId="14" xfId="0" applyFont="1" applyFill="1" applyBorder="1" applyAlignment="1">
      <alignment horizontal="center"/>
    </xf>
    <xf numFmtId="1" fontId="25" fillId="0" borderId="37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7" fillId="12" borderId="34" xfId="0" applyFont="1" applyFill="1" applyBorder="1" applyAlignment="1">
      <alignment horizontal="center" wrapText="1"/>
    </xf>
    <xf numFmtId="0" fontId="17" fillId="12" borderId="11" xfId="0" applyFont="1" applyFill="1" applyBorder="1" applyAlignment="1">
      <alignment horizontal="center" wrapText="1"/>
    </xf>
    <xf numFmtId="1" fontId="25" fillId="0" borderId="40" xfId="0" applyNumberFormat="1" applyFont="1" applyFill="1" applyBorder="1" applyAlignment="1">
      <alignment horizontal="center"/>
    </xf>
    <xf numFmtId="0" fontId="17" fillId="12" borderId="19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textRotation="90" wrapText="1"/>
    </xf>
    <xf numFmtId="0" fontId="17" fillId="12" borderId="11" xfId="0" applyFont="1" applyFill="1" applyBorder="1" applyAlignment="1">
      <alignment wrapText="1"/>
    </xf>
    <xf numFmtId="0" fontId="17" fillId="12" borderId="14" xfId="0" applyFont="1" applyFill="1" applyBorder="1" applyAlignment="1">
      <alignment wrapText="1"/>
    </xf>
    <xf numFmtId="0" fontId="17" fillId="12" borderId="14" xfId="0" applyFont="1" applyFill="1" applyBorder="1" applyAlignment="1">
      <alignment horizontal="center" vertical="center" textRotation="90" wrapText="1"/>
    </xf>
    <xf numFmtId="0" fontId="17" fillId="12" borderId="19" xfId="0" applyFont="1" applyFill="1" applyBorder="1" applyAlignment="1">
      <alignment horizontal="center" vertical="center" textRotation="90" wrapText="1"/>
    </xf>
    <xf numFmtId="0" fontId="17" fillId="12" borderId="34" xfId="0" applyFont="1" applyFill="1" applyBorder="1" applyAlignment="1">
      <alignment horizontal="center"/>
    </xf>
    <xf numFmtId="0" fontId="17" fillId="12" borderId="11" xfId="0" applyFont="1" applyFill="1" applyBorder="1" applyAlignment="1">
      <alignment horizontal="center"/>
    </xf>
    <xf numFmtId="0" fontId="17" fillId="12" borderId="14" xfId="0" applyFont="1" applyFill="1" applyBorder="1" applyAlignment="1">
      <alignment horizontal="center"/>
    </xf>
    <xf numFmtId="1" fontId="25" fillId="0" borderId="37" xfId="0" applyNumberFormat="1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6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30" fillId="12" borderId="11" xfId="0" applyFont="1" applyFill="1" applyBorder="1" applyAlignment="1">
      <alignment horizontal="center" wrapText="1"/>
    </xf>
    <xf numFmtId="1" fontId="23" fillId="0" borderId="54" xfId="0" applyNumberFormat="1" applyFont="1" applyFill="1" applyBorder="1" applyAlignment="1">
      <alignment horizontal="center"/>
    </xf>
    <xf numFmtId="0" fontId="17" fillId="0" borderId="4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4" xfId="0" applyFont="1" applyBorder="1" applyAlignment="1">
      <alignment horizontal="center" vertical="center" textRotation="90" wrapText="1"/>
    </xf>
    <xf numFmtId="0" fontId="30" fillId="0" borderId="19" xfId="0" applyFont="1" applyBorder="1" applyAlignment="1">
      <alignment horizontal="center" vertical="center" textRotation="90" wrapText="1"/>
    </xf>
    <xf numFmtId="0" fontId="30" fillId="12" borderId="11" xfId="0" applyFont="1" applyFill="1" applyBorder="1" applyAlignment="1">
      <alignment horizontal="center"/>
    </xf>
    <xf numFmtId="0" fontId="30" fillId="12" borderId="40" xfId="0" applyFont="1" applyFill="1" applyBorder="1" applyAlignment="1">
      <alignment horizontal="center"/>
    </xf>
    <xf numFmtId="0" fontId="30" fillId="12" borderId="13" xfId="0" applyFont="1" applyFill="1" applyBorder="1" applyAlignment="1">
      <alignment horizontal="center"/>
    </xf>
    <xf numFmtId="0" fontId="30" fillId="12" borderId="14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15" fillId="12" borderId="76" xfId="0" applyFont="1" applyFill="1" applyBorder="1" applyAlignment="1">
      <alignment horizontal="center" vertical="center" wrapText="1"/>
    </xf>
    <xf numFmtId="0" fontId="15" fillId="12" borderId="77" xfId="0" applyFont="1" applyFill="1" applyBorder="1" applyAlignment="1">
      <alignment horizontal="center" vertical="center" wrapText="1"/>
    </xf>
    <xf numFmtId="0" fontId="15" fillId="12" borderId="78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view="pageBreakPreview" topLeftCell="A13" zoomScale="90" zoomScaleNormal="80" zoomScaleSheetLayoutView="90" workbookViewId="0">
      <selection activeCell="C32" sqref="C32"/>
    </sheetView>
  </sheetViews>
  <sheetFormatPr defaultRowHeight="12.75"/>
  <cols>
    <col min="1" max="1" width="4.7109375" style="29" customWidth="1"/>
    <col min="2" max="2" width="51.85546875" style="30" customWidth="1"/>
    <col min="3" max="3" width="52" style="30" customWidth="1"/>
    <col min="4" max="11" width="5.28515625" style="14" customWidth="1"/>
    <col min="12" max="12" width="9" style="14" customWidth="1"/>
    <col min="13" max="15" width="5.7109375" style="14" customWidth="1"/>
    <col min="16" max="25" width="5.28515625" style="14" customWidth="1"/>
    <col min="26" max="26" width="5.28515625" style="29" customWidth="1"/>
    <col min="27" max="28" width="5.7109375" style="14" customWidth="1"/>
    <col min="29" max="29" width="9.140625" style="29" customWidth="1"/>
    <col min="30" max="16384" width="9.140625" style="14"/>
  </cols>
  <sheetData>
    <row r="1" spans="1:30">
      <c r="A1" s="44"/>
      <c r="B1" s="52" t="s">
        <v>37</v>
      </c>
      <c r="C1" s="53" t="s">
        <v>20</v>
      </c>
      <c r="D1" s="50"/>
      <c r="E1" s="50"/>
      <c r="F1" s="50"/>
      <c r="G1" s="50"/>
      <c r="H1" s="54"/>
      <c r="I1" s="54"/>
      <c r="J1" s="54"/>
      <c r="K1" s="54"/>
      <c r="L1" s="54"/>
      <c r="M1" s="54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55"/>
      <c r="AB1" s="55"/>
      <c r="AC1" s="56"/>
      <c r="AD1" s="15"/>
    </row>
    <row r="2" spans="1:30">
      <c r="A2" s="44"/>
      <c r="B2" s="52" t="s">
        <v>38</v>
      </c>
      <c r="C2" s="53" t="s">
        <v>58</v>
      </c>
      <c r="D2" s="50"/>
      <c r="E2" s="50"/>
      <c r="F2" s="50"/>
      <c r="G2" s="50"/>
      <c r="H2" s="55"/>
      <c r="I2" s="55"/>
      <c r="J2" s="55"/>
      <c r="K2" s="55"/>
      <c r="L2" s="55"/>
      <c r="M2" s="55"/>
      <c r="N2" s="55"/>
      <c r="O2" s="55"/>
      <c r="P2" s="55"/>
      <c r="Q2" s="55"/>
      <c r="R2" s="50"/>
      <c r="S2" s="55"/>
      <c r="T2" s="55"/>
      <c r="U2" s="55"/>
      <c r="V2" s="55"/>
      <c r="W2" s="55"/>
      <c r="X2" s="55"/>
      <c r="Y2" s="55"/>
      <c r="Z2" s="56"/>
      <c r="AA2" s="55"/>
      <c r="AB2" s="55"/>
      <c r="AC2" s="56"/>
      <c r="AD2" s="15"/>
    </row>
    <row r="3" spans="1:30">
      <c r="A3" s="44"/>
      <c r="B3" s="52" t="s">
        <v>39</v>
      </c>
      <c r="C3" s="53"/>
      <c r="D3" s="50"/>
      <c r="E3" s="50"/>
      <c r="F3" s="50"/>
      <c r="G3" s="50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55"/>
      <c r="AB3" s="55"/>
      <c r="AC3" s="56"/>
      <c r="AD3" s="15"/>
    </row>
    <row r="4" spans="1:30">
      <c r="A4" s="44"/>
      <c r="B4" s="52" t="s">
        <v>40</v>
      </c>
      <c r="C4" s="53" t="s">
        <v>59</v>
      </c>
      <c r="D4" s="50"/>
      <c r="E4" s="50"/>
      <c r="F4" s="50"/>
      <c r="G4" s="50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  <c r="AA4" s="55"/>
      <c r="AB4" s="55"/>
      <c r="AC4" s="56"/>
      <c r="AD4" s="15"/>
    </row>
    <row r="5" spans="1:30">
      <c r="A5" s="44"/>
      <c r="B5" s="52" t="s">
        <v>41</v>
      </c>
      <c r="C5" s="53" t="s">
        <v>22</v>
      </c>
      <c r="D5" s="50"/>
      <c r="E5" s="50"/>
      <c r="F5" s="50"/>
      <c r="G5" s="50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55"/>
      <c r="AB5" s="55"/>
      <c r="AC5" s="56"/>
      <c r="AD5" s="15"/>
    </row>
    <row r="6" spans="1:30">
      <c r="A6" s="44"/>
      <c r="B6" s="52" t="s">
        <v>42</v>
      </c>
      <c r="C6" s="53" t="s">
        <v>21</v>
      </c>
      <c r="D6" s="50"/>
      <c r="E6" s="50"/>
      <c r="F6" s="50"/>
      <c r="G6" s="50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6"/>
      <c r="AA6" s="55"/>
      <c r="AB6" s="55"/>
      <c r="AC6" s="56"/>
      <c r="AD6" s="15"/>
    </row>
    <row r="7" spans="1:30">
      <c r="A7" s="44"/>
      <c r="B7" s="52" t="s">
        <v>43</v>
      </c>
      <c r="C7" s="53" t="s">
        <v>79</v>
      </c>
      <c r="D7" s="50"/>
      <c r="E7" s="50"/>
      <c r="F7" s="50"/>
      <c r="G7" s="50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55"/>
      <c r="AB7" s="55"/>
      <c r="AC7" s="56"/>
      <c r="AD7" s="15"/>
    </row>
    <row r="8" spans="1:30" ht="13.5" thickBot="1">
      <c r="A8" s="44"/>
      <c r="B8" s="52"/>
      <c r="C8" s="52" t="s">
        <v>176</v>
      </c>
      <c r="D8" s="50"/>
      <c r="E8" s="50"/>
      <c r="F8" s="50"/>
      <c r="G8" s="50"/>
      <c r="H8" s="55"/>
      <c r="I8" s="50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  <c r="AA8" s="55"/>
      <c r="AB8" s="55"/>
      <c r="AC8" s="56"/>
      <c r="AD8" s="15"/>
    </row>
    <row r="9" spans="1:30" ht="13.5" thickBot="1">
      <c r="A9" s="412" t="s">
        <v>0</v>
      </c>
      <c r="B9" s="439" t="s">
        <v>7</v>
      </c>
      <c r="C9" s="422" t="s">
        <v>6</v>
      </c>
      <c r="D9" s="420" t="s">
        <v>1</v>
      </c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9" t="s">
        <v>17</v>
      </c>
      <c r="AC9" s="432" t="s">
        <v>8</v>
      </c>
      <c r="AD9" s="15"/>
    </row>
    <row r="10" spans="1:30" ht="13.5" thickBot="1">
      <c r="A10" s="412"/>
      <c r="B10" s="439"/>
      <c r="C10" s="423"/>
      <c r="D10" s="434" t="s">
        <v>24</v>
      </c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57"/>
      <c r="P10" s="436" t="s">
        <v>32</v>
      </c>
      <c r="Q10" s="435"/>
      <c r="R10" s="435"/>
      <c r="S10" s="435"/>
      <c r="T10" s="435"/>
      <c r="U10" s="435"/>
      <c r="V10" s="435"/>
      <c r="W10" s="436"/>
      <c r="X10" s="435"/>
      <c r="Y10" s="435"/>
      <c r="Z10" s="435"/>
      <c r="AA10" s="435"/>
      <c r="AB10" s="430"/>
      <c r="AC10" s="433"/>
      <c r="AD10" s="15"/>
    </row>
    <row r="11" spans="1:30" ht="127.5" thickBot="1">
      <c r="A11" s="413"/>
      <c r="B11" s="422"/>
      <c r="C11" s="423"/>
      <c r="D11" s="58" t="s">
        <v>9</v>
      </c>
      <c r="E11" s="59" t="s">
        <v>10</v>
      </c>
      <c r="F11" s="59" t="s">
        <v>11</v>
      </c>
      <c r="G11" s="59" t="s">
        <v>12</v>
      </c>
      <c r="H11" s="59" t="s">
        <v>13</v>
      </c>
      <c r="I11" s="59" t="s">
        <v>14</v>
      </c>
      <c r="J11" s="59" t="s">
        <v>15</v>
      </c>
      <c r="K11" s="59" t="s">
        <v>16</v>
      </c>
      <c r="L11" s="51" t="s">
        <v>122</v>
      </c>
      <c r="M11" s="60" t="s">
        <v>116</v>
      </c>
      <c r="N11" s="59" t="s">
        <v>2</v>
      </c>
      <c r="O11" s="61" t="s">
        <v>25</v>
      </c>
      <c r="P11" s="59" t="s">
        <v>9</v>
      </c>
      <c r="Q11" s="58" t="s">
        <v>10</v>
      </c>
      <c r="R11" s="59" t="s">
        <v>11</v>
      </c>
      <c r="S11" s="59" t="s">
        <v>12</v>
      </c>
      <c r="T11" s="59" t="s">
        <v>13</v>
      </c>
      <c r="U11" s="59" t="s">
        <v>14</v>
      </c>
      <c r="V11" s="59" t="s">
        <v>15</v>
      </c>
      <c r="W11" s="59" t="s">
        <v>19</v>
      </c>
      <c r="X11" s="62" t="s">
        <v>122</v>
      </c>
      <c r="Y11" s="60" t="s">
        <v>116</v>
      </c>
      <c r="Z11" s="59" t="s">
        <v>2</v>
      </c>
      <c r="AA11" s="61" t="s">
        <v>31</v>
      </c>
      <c r="AB11" s="431"/>
      <c r="AC11" s="433"/>
    </row>
    <row r="12" spans="1:30" ht="13.5" thickBot="1">
      <c r="A12" s="34">
        <v>1</v>
      </c>
      <c r="B12" s="63" t="s">
        <v>23</v>
      </c>
      <c r="C12" s="64" t="s">
        <v>177</v>
      </c>
      <c r="D12" s="65">
        <v>10</v>
      </c>
      <c r="E12" s="66"/>
      <c r="F12" s="66">
        <v>30</v>
      </c>
      <c r="G12" s="66"/>
      <c r="H12" s="66"/>
      <c r="I12" s="66"/>
      <c r="J12" s="66"/>
      <c r="K12" s="66">
        <v>35</v>
      </c>
      <c r="L12" s="67">
        <f t="shared" ref="L12:L30" si="0">SUM(D12:J12)</f>
        <v>40</v>
      </c>
      <c r="M12" s="68">
        <f>L12+K12</f>
        <v>75</v>
      </c>
      <c r="N12" s="69">
        <v>3</v>
      </c>
      <c r="O12" s="70" t="s">
        <v>3</v>
      </c>
      <c r="P12" s="71"/>
      <c r="Q12" s="66"/>
      <c r="R12" s="66"/>
      <c r="S12" s="66"/>
      <c r="T12" s="66"/>
      <c r="U12" s="66"/>
      <c r="V12" s="66"/>
      <c r="W12" s="66"/>
      <c r="X12" s="72">
        <f t="shared" ref="X12:X25" si="1">SUM(P12:V12)</f>
        <v>0</v>
      </c>
      <c r="Y12" s="68">
        <f>SUM(P12:W12)</f>
        <v>0</v>
      </c>
      <c r="Z12" s="69"/>
      <c r="AA12" s="73"/>
      <c r="AB12" s="74">
        <f>Y12+M12</f>
        <v>75</v>
      </c>
      <c r="AC12" s="75">
        <f>Z12+N12</f>
        <v>3</v>
      </c>
    </row>
    <row r="13" spans="1:30" ht="13.5" thickBot="1">
      <c r="A13" s="35">
        <v>2</v>
      </c>
      <c r="B13" s="76" t="s">
        <v>26</v>
      </c>
      <c r="C13" s="77" t="s">
        <v>27</v>
      </c>
      <c r="D13" s="78">
        <v>10</v>
      </c>
      <c r="E13" s="79">
        <v>15</v>
      </c>
      <c r="F13" s="79"/>
      <c r="G13" s="79"/>
      <c r="H13" s="79"/>
      <c r="I13" s="79"/>
      <c r="J13" s="79"/>
      <c r="K13" s="79">
        <v>25</v>
      </c>
      <c r="L13" s="80">
        <f t="shared" si="0"/>
        <v>25</v>
      </c>
      <c r="M13" s="81">
        <f t="shared" ref="M13:M26" si="2">L13+K13</f>
        <v>50</v>
      </c>
      <c r="N13" s="82">
        <v>2</v>
      </c>
      <c r="O13" s="83" t="s">
        <v>4</v>
      </c>
      <c r="P13" s="84"/>
      <c r="Q13" s="79"/>
      <c r="R13" s="79"/>
      <c r="S13" s="79"/>
      <c r="T13" s="79"/>
      <c r="U13" s="79"/>
      <c r="V13" s="79"/>
      <c r="W13" s="79"/>
      <c r="X13" s="85">
        <f t="shared" si="1"/>
        <v>0</v>
      </c>
      <c r="Y13" s="81">
        <f>SUM(P13:W13)</f>
        <v>0</v>
      </c>
      <c r="Z13" s="82"/>
      <c r="AA13" s="86"/>
      <c r="AB13" s="74">
        <f t="shared" ref="AB13:AB30" si="3">Y13+M13</f>
        <v>50</v>
      </c>
      <c r="AC13" s="75">
        <f>Z13+N13</f>
        <v>2</v>
      </c>
    </row>
    <row r="14" spans="1:30" ht="13.5" thickBot="1">
      <c r="A14" s="35">
        <v>3</v>
      </c>
      <c r="B14" s="76" t="s">
        <v>28</v>
      </c>
      <c r="C14" s="77" t="s">
        <v>152</v>
      </c>
      <c r="D14" s="78">
        <v>12</v>
      </c>
      <c r="E14" s="87">
        <v>28</v>
      </c>
      <c r="F14" s="79"/>
      <c r="G14" s="79"/>
      <c r="H14" s="79"/>
      <c r="I14" s="79"/>
      <c r="J14" s="79"/>
      <c r="K14" s="79">
        <v>35</v>
      </c>
      <c r="L14" s="80">
        <f t="shared" si="0"/>
        <v>40</v>
      </c>
      <c r="M14" s="81">
        <f t="shared" si="2"/>
        <v>75</v>
      </c>
      <c r="N14" s="82">
        <v>3</v>
      </c>
      <c r="O14" s="83" t="s">
        <v>3</v>
      </c>
      <c r="P14" s="84"/>
      <c r="Q14" s="79"/>
      <c r="R14" s="79"/>
      <c r="S14" s="79"/>
      <c r="T14" s="79"/>
      <c r="U14" s="79"/>
      <c r="V14" s="79"/>
      <c r="W14" s="79"/>
      <c r="X14" s="85">
        <f t="shared" si="1"/>
        <v>0</v>
      </c>
      <c r="Y14" s="81"/>
      <c r="Z14" s="82"/>
      <c r="AA14" s="86"/>
      <c r="AB14" s="74">
        <f t="shared" si="3"/>
        <v>75</v>
      </c>
      <c r="AC14" s="75">
        <f t="shared" ref="AC14:AC22" si="4">Z14+N14</f>
        <v>3</v>
      </c>
    </row>
    <row r="15" spans="1:30" ht="13.5" thickBot="1">
      <c r="A15" s="35">
        <v>4</v>
      </c>
      <c r="B15" s="76" t="s">
        <v>45</v>
      </c>
      <c r="C15" s="77" t="s">
        <v>60</v>
      </c>
      <c r="D15" s="88">
        <v>12</v>
      </c>
      <c r="E15" s="89"/>
      <c r="F15" s="89">
        <v>28</v>
      </c>
      <c r="G15" s="89"/>
      <c r="H15" s="89"/>
      <c r="I15" s="89"/>
      <c r="J15" s="89"/>
      <c r="K15" s="89">
        <v>35</v>
      </c>
      <c r="L15" s="80">
        <f t="shared" si="0"/>
        <v>40</v>
      </c>
      <c r="M15" s="81">
        <f t="shared" si="2"/>
        <v>75</v>
      </c>
      <c r="N15" s="82">
        <v>3</v>
      </c>
      <c r="O15" s="90" t="s">
        <v>4</v>
      </c>
      <c r="P15" s="91"/>
      <c r="Q15" s="89"/>
      <c r="R15" s="89"/>
      <c r="S15" s="89"/>
      <c r="T15" s="89"/>
      <c r="U15" s="89"/>
      <c r="V15" s="89"/>
      <c r="W15" s="89"/>
      <c r="X15" s="85">
        <f t="shared" si="1"/>
        <v>0</v>
      </c>
      <c r="Y15" s="81">
        <f t="shared" ref="Y15:Y25" si="5">SUM(P15:W15)</f>
        <v>0</v>
      </c>
      <c r="Z15" s="82"/>
      <c r="AA15" s="86"/>
      <c r="AB15" s="74">
        <f t="shared" si="3"/>
        <v>75</v>
      </c>
      <c r="AC15" s="75">
        <f t="shared" si="4"/>
        <v>3</v>
      </c>
    </row>
    <row r="16" spans="1:30" ht="13.5" thickBot="1">
      <c r="A16" s="35">
        <v>5</v>
      </c>
      <c r="B16" s="76" t="s">
        <v>61</v>
      </c>
      <c r="C16" s="77" t="s">
        <v>115</v>
      </c>
      <c r="D16" s="88"/>
      <c r="E16" s="89"/>
      <c r="F16" s="89"/>
      <c r="G16" s="89"/>
      <c r="H16" s="89"/>
      <c r="I16" s="89"/>
      <c r="J16" s="89"/>
      <c r="K16" s="89"/>
      <c r="L16" s="80">
        <f t="shared" si="0"/>
        <v>0</v>
      </c>
      <c r="M16" s="81">
        <f t="shared" si="2"/>
        <v>0</v>
      </c>
      <c r="N16" s="82"/>
      <c r="O16" s="90"/>
      <c r="P16" s="91">
        <v>8</v>
      </c>
      <c r="Q16" s="89"/>
      <c r="R16" s="89">
        <v>18</v>
      </c>
      <c r="S16" s="89"/>
      <c r="T16" s="89"/>
      <c r="U16" s="89"/>
      <c r="V16" s="89"/>
      <c r="W16" s="89">
        <v>24</v>
      </c>
      <c r="X16" s="85">
        <f t="shared" si="1"/>
        <v>26</v>
      </c>
      <c r="Y16" s="81">
        <f t="shared" si="5"/>
        <v>50</v>
      </c>
      <c r="Z16" s="82">
        <v>2</v>
      </c>
      <c r="AA16" s="86" t="s">
        <v>4</v>
      </c>
      <c r="AB16" s="74">
        <f t="shared" si="3"/>
        <v>50</v>
      </c>
      <c r="AC16" s="75">
        <f t="shared" si="4"/>
        <v>2</v>
      </c>
    </row>
    <row r="17" spans="1:29" ht="13.5" thickBot="1">
      <c r="A17" s="35">
        <v>6</v>
      </c>
      <c r="B17" s="76" t="s">
        <v>53</v>
      </c>
      <c r="C17" s="77" t="s">
        <v>62</v>
      </c>
      <c r="D17" s="88"/>
      <c r="E17" s="89"/>
      <c r="F17" s="89"/>
      <c r="G17" s="89"/>
      <c r="H17" s="89"/>
      <c r="I17" s="89"/>
      <c r="J17" s="89"/>
      <c r="K17" s="89"/>
      <c r="L17" s="80">
        <f t="shared" si="0"/>
        <v>0</v>
      </c>
      <c r="M17" s="81">
        <f t="shared" si="2"/>
        <v>0</v>
      </c>
      <c r="N17" s="82"/>
      <c r="O17" s="90"/>
      <c r="P17" s="91">
        <v>12</v>
      </c>
      <c r="Q17" s="89"/>
      <c r="R17" s="89">
        <v>28</v>
      </c>
      <c r="S17" s="89"/>
      <c r="T17" s="89"/>
      <c r="U17" s="89"/>
      <c r="V17" s="89"/>
      <c r="W17" s="89">
        <v>35</v>
      </c>
      <c r="X17" s="85">
        <f t="shared" si="1"/>
        <v>40</v>
      </c>
      <c r="Y17" s="81">
        <f t="shared" si="5"/>
        <v>75</v>
      </c>
      <c r="Z17" s="82">
        <v>3</v>
      </c>
      <c r="AA17" s="86" t="s">
        <v>3</v>
      </c>
      <c r="AB17" s="74">
        <f t="shared" si="3"/>
        <v>75</v>
      </c>
      <c r="AC17" s="75">
        <f t="shared" si="4"/>
        <v>3</v>
      </c>
    </row>
    <row r="18" spans="1:29" ht="13.5" thickBot="1">
      <c r="A18" s="35">
        <v>7</v>
      </c>
      <c r="B18" s="92" t="s">
        <v>63</v>
      </c>
      <c r="C18" s="77" t="s">
        <v>64</v>
      </c>
      <c r="D18" s="88">
        <v>12</v>
      </c>
      <c r="E18" s="89"/>
      <c r="F18" s="89"/>
      <c r="G18" s="89"/>
      <c r="H18" s="89">
        <v>30</v>
      </c>
      <c r="I18" s="89"/>
      <c r="J18" s="89"/>
      <c r="K18" s="93">
        <v>33</v>
      </c>
      <c r="L18" s="80">
        <f t="shared" si="0"/>
        <v>42</v>
      </c>
      <c r="M18" s="81">
        <f t="shared" si="2"/>
        <v>75</v>
      </c>
      <c r="N18" s="82">
        <v>3</v>
      </c>
      <c r="O18" s="90" t="s">
        <v>4</v>
      </c>
      <c r="P18" s="91"/>
      <c r="Q18" s="89"/>
      <c r="R18" s="89"/>
      <c r="S18" s="89"/>
      <c r="T18" s="89"/>
      <c r="U18" s="89"/>
      <c r="V18" s="89"/>
      <c r="W18" s="89"/>
      <c r="X18" s="85">
        <f t="shared" si="1"/>
        <v>0</v>
      </c>
      <c r="Y18" s="81">
        <f t="shared" si="5"/>
        <v>0</v>
      </c>
      <c r="Z18" s="82"/>
      <c r="AA18" s="86"/>
      <c r="AB18" s="74">
        <f t="shared" si="3"/>
        <v>75</v>
      </c>
      <c r="AC18" s="75">
        <f t="shared" si="4"/>
        <v>3</v>
      </c>
    </row>
    <row r="19" spans="1:29" s="22" customFormat="1" ht="13.5" thickBot="1">
      <c r="A19" s="24">
        <v>8</v>
      </c>
      <c r="B19" s="92" t="s">
        <v>65</v>
      </c>
      <c r="C19" s="94" t="s">
        <v>157</v>
      </c>
      <c r="D19" s="88">
        <v>8</v>
      </c>
      <c r="E19" s="89">
        <v>18</v>
      </c>
      <c r="F19" s="89"/>
      <c r="G19" s="89"/>
      <c r="H19" s="89"/>
      <c r="I19" s="89"/>
      <c r="J19" s="89"/>
      <c r="K19" s="89">
        <v>24</v>
      </c>
      <c r="L19" s="80">
        <f t="shared" si="0"/>
        <v>26</v>
      </c>
      <c r="M19" s="81">
        <f t="shared" si="2"/>
        <v>50</v>
      </c>
      <c r="N19" s="82">
        <v>2</v>
      </c>
      <c r="O19" s="90" t="s">
        <v>4</v>
      </c>
      <c r="P19" s="91"/>
      <c r="Q19" s="89"/>
      <c r="R19" s="89"/>
      <c r="S19" s="89"/>
      <c r="T19" s="89"/>
      <c r="U19" s="89"/>
      <c r="V19" s="89"/>
      <c r="W19" s="89"/>
      <c r="X19" s="85">
        <f t="shared" si="1"/>
        <v>0</v>
      </c>
      <c r="Y19" s="81">
        <f t="shared" si="5"/>
        <v>0</v>
      </c>
      <c r="Z19" s="82"/>
      <c r="AA19" s="86"/>
      <c r="AB19" s="74">
        <f t="shared" si="3"/>
        <v>50</v>
      </c>
      <c r="AC19" s="75">
        <f t="shared" si="4"/>
        <v>2</v>
      </c>
    </row>
    <row r="20" spans="1:29" s="22" customFormat="1" ht="13.5" thickBot="1">
      <c r="A20" s="35">
        <v>9</v>
      </c>
      <c r="B20" s="92" t="s">
        <v>29</v>
      </c>
      <c r="C20" s="94" t="s">
        <v>30</v>
      </c>
      <c r="D20" s="95"/>
      <c r="E20" s="96"/>
      <c r="F20" s="89">
        <v>30</v>
      </c>
      <c r="G20" s="96"/>
      <c r="H20" s="96"/>
      <c r="I20" s="96"/>
      <c r="J20" s="96"/>
      <c r="K20" s="89">
        <v>20</v>
      </c>
      <c r="L20" s="80">
        <f t="shared" si="0"/>
        <v>30</v>
      </c>
      <c r="M20" s="81">
        <f t="shared" si="2"/>
        <v>50</v>
      </c>
      <c r="N20" s="82">
        <v>2</v>
      </c>
      <c r="O20" s="90" t="s">
        <v>4</v>
      </c>
      <c r="P20" s="91"/>
      <c r="Q20" s="89"/>
      <c r="R20" s="89">
        <v>30</v>
      </c>
      <c r="S20" s="89"/>
      <c r="T20" s="89"/>
      <c r="U20" s="89"/>
      <c r="V20" s="89"/>
      <c r="W20" s="89">
        <v>20</v>
      </c>
      <c r="X20" s="85">
        <f t="shared" si="1"/>
        <v>30</v>
      </c>
      <c r="Y20" s="81">
        <f t="shared" si="5"/>
        <v>50</v>
      </c>
      <c r="Z20" s="82">
        <v>2</v>
      </c>
      <c r="AA20" s="86" t="s">
        <v>4</v>
      </c>
      <c r="AB20" s="74">
        <f t="shared" si="3"/>
        <v>100</v>
      </c>
      <c r="AC20" s="75">
        <f t="shared" si="4"/>
        <v>4</v>
      </c>
    </row>
    <row r="21" spans="1:29" s="22" customFormat="1" ht="13.5" thickBot="1">
      <c r="A21" s="24">
        <v>10</v>
      </c>
      <c r="B21" s="92" t="s">
        <v>66</v>
      </c>
      <c r="C21" s="77" t="s">
        <v>64</v>
      </c>
      <c r="D21" s="88"/>
      <c r="E21" s="89"/>
      <c r="F21" s="89"/>
      <c r="G21" s="89"/>
      <c r="H21" s="89"/>
      <c r="I21" s="89"/>
      <c r="J21" s="89"/>
      <c r="K21" s="89"/>
      <c r="L21" s="80">
        <f t="shared" si="0"/>
        <v>0</v>
      </c>
      <c r="M21" s="81">
        <f t="shared" si="2"/>
        <v>0</v>
      </c>
      <c r="N21" s="82"/>
      <c r="O21" s="90"/>
      <c r="P21" s="91">
        <v>35</v>
      </c>
      <c r="Q21" s="89"/>
      <c r="R21" s="89"/>
      <c r="S21" s="89"/>
      <c r="T21" s="89">
        <v>55</v>
      </c>
      <c r="U21" s="89"/>
      <c r="V21" s="89"/>
      <c r="W21" s="89">
        <v>85</v>
      </c>
      <c r="X21" s="85">
        <f t="shared" si="1"/>
        <v>90</v>
      </c>
      <c r="Y21" s="81">
        <f t="shared" si="5"/>
        <v>175</v>
      </c>
      <c r="Z21" s="82">
        <v>7</v>
      </c>
      <c r="AA21" s="86" t="s">
        <v>3</v>
      </c>
      <c r="AB21" s="74">
        <f t="shared" si="3"/>
        <v>175</v>
      </c>
      <c r="AC21" s="75">
        <f t="shared" si="4"/>
        <v>7</v>
      </c>
    </row>
    <row r="22" spans="1:29" s="22" customFormat="1" ht="13.5" thickBot="1">
      <c r="A22" s="24">
        <v>11</v>
      </c>
      <c r="B22" s="92" t="s">
        <v>67</v>
      </c>
      <c r="C22" s="94" t="s">
        <v>68</v>
      </c>
      <c r="D22" s="88">
        <v>8</v>
      </c>
      <c r="E22" s="89">
        <v>18</v>
      </c>
      <c r="F22" s="89"/>
      <c r="G22" s="89"/>
      <c r="H22" s="89"/>
      <c r="I22" s="89"/>
      <c r="J22" s="89"/>
      <c r="K22" s="89">
        <v>24</v>
      </c>
      <c r="L22" s="80">
        <f t="shared" si="0"/>
        <v>26</v>
      </c>
      <c r="M22" s="81">
        <f t="shared" si="2"/>
        <v>50</v>
      </c>
      <c r="N22" s="82">
        <v>2</v>
      </c>
      <c r="O22" s="90" t="s">
        <v>4</v>
      </c>
      <c r="P22" s="91"/>
      <c r="Q22" s="89"/>
      <c r="R22" s="89"/>
      <c r="S22" s="89"/>
      <c r="T22" s="89"/>
      <c r="U22" s="89"/>
      <c r="V22" s="89"/>
      <c r="W22" s="89"/>
      <c r="X22" s="85">
        <f t="shared" si="1"/>
        <v>0</v>
      </c>
      <c r="Y22" s="81">
        <f t="shared" si="5"/>
        <v>0</v>
      </c>
      <c r="Z22" s="82"/>
      <c r="AA22" s="86"/>
      <c r="AB22" s="74">
        <f t="shared" si="3"/>
        <v>50</v>
      </c>
      <c r="AC22" s="75">
        <f t="shared" si="4"/>
        <v>2</v>
      </c>
    </row>
    <row r="23" spans="1:29" s="22" customFormat="1" ht="13.5" thickBot="1">
      <c r="A23" s="24">
        <v>12</v>
      </c>
      <c r="B23" s="92" t="s">
        <v>69</v>
      </c>
      <c r="C23" s="94" t="s">
        <v>70</v>
      </c>
      <c r="D23" s="88">
        <v>14</v>
      </c>
      <c r="E23" s="89"/>
      <c r="F23" s="89">
        <v>40</v>
      </c>
      <c r="G23" s="89"/>
      <c r="H23" s="89"/>
      <c r="I23" s="89"/>
      <c r="J23" s="89"/>
      <c r="K23" s="89">
        <v>46</v>
      </c>
      <c r="L23" s="80">
        <f t="shared" si="0"/>
        <v>54</v>
      </c>
      <c r="M23" s="81">
        <f t="shared" si="2"/>
        <v>100</v>
      </c>
      <c r="N23" s="82">
        <v>4</v>
      </c>
      <c r="O23" s="90" t="s">
        <v>4</v>
      </c>
      <c r="P23" s="97">
        <v>20</v>
      </c>
      <c r="Q23" s="89"/>
      <c r="R23" s="93">
        <v>46</v>
      </c>
      <c r="S23" s="89"/>
      <c r="T23" s="89"/>
      <c r="U23" s="89"/>
      <c r="V23" s="89"/>
      <c r="W23" s="89">
        <v>59</v>
      </c>
      <c r="X23" s="85">
        <f t="shared" si="1"/>
        <v>66</v>
      </c>
      <c r="Y23" s="81">
        <v>125</v>
      </c>
      <c r="Z23" s="82">
        <v>5</v>
      </c>
      <c r="AA23" s="86" t="s">
        <v>3</v>
      </c>
      <c r="AB23" s="74">
        <f t="shared" si="3"/>
        <v>225</v>
      </c>
      <c r="AC23" s="98">
        <v>9</v>
      </c>
    </row>
    <row r="24" spans="1:29" s="22" customFormat="1" ht="13.5" thickBot="1">
      <c r="A24" s="24">
        <v>13</v>
      </c>
      <c r="B24" s="92" t="s">
        <v>128</v>
      </c>
      <c r="C24" s="94" t="s">
        <v>34</v>
      </c>
      <c r="D24" s="88"/>
      <c r="E24" s="89">
        <v>4</v>
      </c>
      <c r="F24" s="89"/>
      <c r="G24" s="89"/>
      <c r="H24" s="89"/>
      <c r="I24" s="89"/>
      <c r="J24" s="89"/>
      <c r="K24" s="89"/>
      <c r="L24" s="80">
        <f t="shared" si="0"/>
        <v>4</v>
      </c>
      <c r="M24" s="81">
        <f t="shared" si="2"/>
        <v>4</v>
      </c>
      <c r="N24" s="82">
        <v>0</v>
      </c>
      <c r="O24" s="90" t="s">
        <v>72</v>
      </c>
      <c r="P24" s="91"/>
      <c r="Q24" s="89"/>
      <c r="R24" s="89"/>
      <c r="S24" s="89"/>
      <c r="T24" s="89"/>
      <c r="U24" s="89"/>
      <c r="V24" s="89"/>
      <c r="W24" s="89"/>
      <c r="X24" s="85">
        <f t="shared" si="1"/>
        <v>0</v>
      </c>
      <c r="Y24" s="81">
        <f t="shared" si="5"/>
        <v>0</v>
      </c>
      <c r="Z24" s="82"/>
      <c r="AA24" s="86"/>
      <c r="AB24" s="74">
        <f t="shared" si="3"/>
        <v>4</v>
      </c>
      <c r="AC24" s="75">
        <f>Z24+N24</f>
        <v>0</v>
      </c>
    </row>
    <row r="25" spans="1:29" s="22" customFormat="1" ht="13.5" thickBot="1">
      <c r="A25" s="24">
        <v>14</v>
      </c>
      <c r="B25" s="92" t="s">
        <v>71</v>
      </c>
      <c r="C25" s="94" t="s">
        <v>147</v>
      </c>
      <c r="D25" s="88"/>
      <c r="E25" s="89">
        <v>2</v>
      </c>
      <c r="F25" s="89"/>
      <c r="G25" s="89"/>
      <c r="H25" s="89"/>
      <c r="I25" s="89"/>
      <c r="J25" s="89"/>
      <c r="K25" s="89"/>
      <c r="L25" s="80">
        <f t="shared" si="0"/>
        <v>2</v>
      </c>
      <c r="M25" s="81">
        <f t="shared" si="2"/>
        <v>2</v>
      </c>
      <c r="N25" s="82">
        <v>0</v>
      </c>
      <c r="O25" s="90" t="s">
        <v>72</v>
      </c>
      <c r="P25" s="91"/>
      <c r="Q25" s="89"/>
      <c r="R25" s="89"/>
      <c r="S25" s="89"/>
      <c r="T25" s="89"/>
      <c r="U25" s="89"/>
      <c r="V25" s="89"/>
      <c r="W25" s="89"/>
      <c r="X25" s="85">
        <f t="shared" si="1"/>
        <v>0</v>
      </c>
      <c r="Y25" s="81">
        <f t="shared" si="5"/>
        <v>0</v>
      </c>
      <c r="Z25" s="82"/>
      <c r="AA25" s="86"/>
      <c r="AB25" s="74">
        <f t="shared" si="3"/>
        <v>2</v>
      </c>
      <c r="AC25" s="75">
        <f>Z25+N25</f>
        <v>0</v>
      </c>
    </row>
    <row r="26" spans="1:29" s="22" customFormat="1" ht="13.5" thickBot="1">
      <c r="A26" s="35">
        <v>15</v>
      </c>
      <c r="B26" s="99" t="s">
        <v>130</v>
      </c>
      <c r="C26" s="94" t="s">
        <v>117</v>
      </c>
      <c r="D26" s="88"/>
      <c r="E26" s="89"/>
      <c r="F26" s="89"/>
      <c r="G26" s="89"/>
      <c r="H26" s="89"/>
      <c r="I26" s="89"/>
      <c r="J26" s="89"/>
      <c r="K26" s="89">
        <v>0</v>
      </c>
      <c r="L26" s="80">
        <f t="shared" si="0"/>
        <v>0</v>
      </c>
      <c r="M26" s="81">
        <f t="shared" si="2"/>
        <v>0</v>
      </c>
      <c r="N26" s="82">
        <v>0</v>
      </c>
      <c r="O26" s="90"/>
      <c r="P26" s="91"/>
      <c r="Q26" s="89"/>
      <c r="R26" s="89"/>
      <c r="S26" s="89"/>
      <c r="T26" s="89"/>
      <c r="U26" s="89">
        <v>225</v>
      </c>
      <c r="V26" s="89"/>
      <c r="W26" s="89">
        <v>0</v>
      </c>
      <c r="X26" s="85">
        <v>225</v>
      </c>
      <c r="Y26" s="81">
        <v>225</v>
      </c>
      <c r="Z26" s="82">
        <v>9</v>
      </c>
      <c r="AA26" s="86"/>
      <c r="AB26" s="74">
        <f t="shared" si="3"/>
        <v>225</v>
      </c>
      <c r="AC26" s="75">
        <f>Z26+N26</f>
        <v>9</v>
      </c>
    </row>
    <row r="27" spans="1:29" s="22" customFormat="1" ht="13.5" thickBot="1">
      <c r="A27" s="35">
        <v>16</v>
      </c>
      <c r="B27" s="100" t="s">
        <v>135</v>
      </c>
      <c r="C27" s="94" t="s">
        <v>70</v>
      </c>
      <c r="D27" s="101"/>
      <c r="E27" s="102">
        <v>6</v>
      </c>
      <c r="F27" s="102">
        <v>20</v>
      </c>
      <c r="G27" s="102"/>
      <c r="H27" s="102"/>
      <c r="I27" s="102"/>
      <c r="J27" s="102"/>
      <c r="K27" s="102">
        <v>24</v>
      </c>
      <c r="L27" s="80">
        <f t="shared" si="0"/>
        <v>26</v>
      </c>
      <c r="M27" s="81">
        <f>L27+K27</f>
        <v>50</v>
      </c>
      <c r="N27" s="82">
        <v>2</v>
      </c>
      <c r="O27" s="90" t="s">
        <v>4</v>
      </c>
      <c r="P27" s="103"/>
      <c r="Q27" s="102"/>
      <c r="R27" s="102"/>
      <c r="S27" s="102"/>
      <c r="T27" s="102"/>
      <c r="U27" s="102"/>
      <c r="V27" s="102"/>
      <c r="W27" s="102"/>
      <c r="X27" s="104"/>
      <c r="Y27" s="81"/>
      <c r="Z27" s="105"/>
      <c r="AA27" s="86"/>
      <c r="AB27" s="74">
        <f t="shared" si="3"/>
        <v>50</v>
      </c>
      <c r="AC27" s="69">
        <v>2</v>
      </c>
    </row>
    <row r="28" spans="1:29" s="22" customFormat="1" ht="13.5" thickBot="1">
      <c r="A28" s="35">
        <v>17</v>
      </c>
      <c r="B28" s="106" t="s">
        <v>126</v>
      </c>
      <c r="C28" s="94" t="s">
        <v>70</v>
      </c>
      <c r="D28" s="101"/>
      <c r="E28" s="102"/>
      <c r="F28" s="102"/>
      <c r="G28" s="102"/>
      <c r="H28" s="102"/>
      <c r="I28" s="102"/>
      <c r="J28" s="102"/>
      <c r="K28" s="102"/>
      <c r="L28" s="80">
        <f t="shared" si="0"/>
        <v>0</v>
      </c>
      <c r="M28" s="81"/>
      <c r="N28" s="82"/>
      <c r="O28" s="90"/>
      <c r="P28" s="103">
        <v>6</v>
      </c>
      <c r="Q28" s="102"/>
      <c r="R28" s="102">
        <v>24</v>
      </c>
      <c r="S28" s="102"/>
      <c r="T28" s="102"/>
      <c r="U28" s="102"/>
      <c r="V28" s="102"/>
      <c r="W28" s="102">
        <v>20</v>
      </c>
      <c r="X28" s="104">
        <v>30</v>
      </c>
      <c r="Y28" s="81">
        <v>50</v>
      </c>
      <c r="Z28" s="105">
        <v>2</v>
      </c>
      <c r="AA28" s="86" t="s">
        <v>4</v>
      </c>
      <c r="AB28" s="74">
        <f t="shared" si="3"/>
        <v>50</v>
      </c>
      <c r="AC28" s="69">
        <v>2</v>
      </c>
    </row>
    <row r="29" spans="1:29" s="22" customFormat="1" ht="26.25" thickBot="1">
      <c r="A29" s="35">
        <v>18</v>
      </c>
      <c r="B29" s="106" t="s">
        <v>138</v>
      </c>
      <c r="C29" s="94" t="s">
        <v>139</v>
      </c>
      <c r="D29" s="101">
        <v>10</v>
      </c>
      <c r="E29" s="102">
        <v>15</v>
      </c>
      <c r="F29" s="102"/>
      <c r="G29" s="102"/>
      <c r="H29" s="102"/>
      <c r="I29" s="102"/>
      <c r="J29" s="102"/>
      <c r="K29" s="102">
        <v>25</v>
      </c>
      <c r="L29" s="80">
        <f t="shared" si="0"/>
        <v>25</v>
      </c>
      <c r="M29" s="81">
        <f>L29+K29</f>
        <v>50</v>
      </c>
      <c r="N29" s="82">
        <v>2</v>
      </c>
      <c r="O29" s="90" t="s">
        <v>4</v>
      </c>
      <c r="P29" s="103"/>
      <c r="Q29" s="102"/>
      <c r="R29" s="102"/>
      <c r="S29" s="102"/>
      <c r="T29" s="102"/>
      <c r="U29" s="102"/>
      <c r="V29" s="102"/>
      <c r="W29" s="102"/>
      <c r="X29" s="104"/>
      <c r="Y29" s="81"/>
      <c r="Z29" s="105"/>
      <c r="AA29" s="86"/>
      <c r="AB29" s="74">
        <f t="shared" si="3"/>
        <v>50</v>
      </c>
      <c r="AC29" s="69">
        <v>2</v>
      </c>
    </row>
    <row r="30" spans="1:29" s="22" customFormat="1" ht="13.5" thickBot="1">
      <c r="A30" s="36">
        <v>19</v>
      </c>
      <c r="B30" s="107" t="s">
        <v>33</v>
      </c>
      <c r="C30" s="108" t="s">
        <v>178</v>
      </c>
      <c r="D30" s="109"/>
      <c r="E30" s="110"/>
      <c r="F30" s="110">
        <v>30</v>
      </c>
      <c r="G30" s="110"/>
      <c r="H30" s="110"/>
      <c r="I30" s="110"/>
      <c r="J30" s="110"/>
      <c r="K30" s="110"/>
      <c r="L30" s="111">
        <f t="shared" si="0"/>
        <v>30</v>
      </c>
      <c r="M30" s="112">
        <f>SUM(D30:K30)</f>
        <v>30</v>
      </c>
      <c r="N30" s="82">
        <v>0</v>
      </c>
      <c r="O30" s="90" t="s">
        <v>4</v>
      </c>
      <c r="P30" s="113"/>
      <c r="Q30" s="110"/>
      <c r="R30" s="110">
        <v>30</v>
      </c>
      <c r="S30" s="110"/>
      <c r="T30" s="110"/>
      <c r="U30" s="110"/>
      <c r="V30" s="110"/>
      <c r="W30" s="110"/>
      <c r="X30" s="114">
        <f>SUM(P30:V30)</f>
        <v>30</v>
      </c>
      <c r="Y30" s="112">
        <f>SUM(P30:W30)</f>
        <v>30</v>
      </c>
      <c r="Z30" s="115">
        <v>0</v>
      </c>
      <c r="AA30" s="86" t="s">
        <v>4</v>
      </c>
      <c r="AB30" s="74">
        <f t="shared" si="3"/>
        <v>60</v>
      </c>
      <c r="AC30" s="75">
        <f>Z30+N30</f>
        <v>0</v>
      </c>
    </row>
    <row r="31" spans="1:29" s="22" customFormat="1" ht="13.5" thickBot="1">
      <c r="A31" s="31">
        <v>20</v>
      </c>
      <c r="B31" s="116" t="s">
        <v>148</v>
      </c>
      <c r="C31" s="117"/>
      <c r="D31" s="118"/>
      <c r="E31" s="119">
        <v>30</v>
      </c>
      <c r="F31" s="119"/>
      <c r="G31" s="119"/>
      <c r="H31" s="119"/>
      <c r="I31" s="119"/>
      <c r="J31" s="119"/>
      <c r="K31" s="119">
        <v>20</v>
      </c>
      <c r="L31" s="120">
        <v>30</v>
      </c>
      <c r="M31" s="121">
        <f>L31+K31</f>
        <v>50</v>
      </c>
      <c r="N31" s="122">
        <v>2</v>
      </c>
      <c r="O31" s="123" t="s">
        <v>4</v>
      </c>
      <c r="P31" s="118"/>
      <c r="Q31" s="119">
        <v>15</v>
      </c>
      <c r="R31" s="119"/>
      <c r="S31" s="119"/>
      <c r="T31" s="119"/>
      <c r="U31" s="119"/>
      <c r="V31" s="119"/>
      <c r="W31" s="119">
        <v>10</v>
      </c>
      <c r="X31" s="120">
        <v>15</v>
      </c>
      <c r="Y31" s="121">
        <v>25</v>
      </c>
      <c r="Z31" s="124">
        <v>1</v>
      </c>
      <c r="AA31" s="125"/>
      <c r="AB31" s="74">
        <f>Y31+M31</f>
        <v>75</v>
      </c>
      <c r="AC31" s="75">
        <f>Z31+N31</f>
        <v>3</v>
      </c>
    </row>
    <row r="32" spans="1:29" s="22" customFormat="1" ht="13.5" thickBot="1">
      <c r="A32" s="23"/>
      <c r="B32" s="127" t="s">
        <v>97</v>
      </c>
      <c r="C32" s="128" t="s">
        <v>70</v>
      </c>
      <c r="D32" s="129"/>
      <c r="E32" s="130">
        <v>15</v>
      </c>
      <c r="F32" s="130"/>
      <c r="G32" s="130"/>
      <c r="H32" s="130"/>
      <c r="I32" s="130"/>
      <c r="J32" s="130"/>
      <c r="K32" s="130"/>
      <c r="L32" s="130"/>
      <c r="M32" s="130"/>
      <c r="N32" s="130">
        <v>1</v>
      </c>
      <c r="O32" s="131" t="s">
        <v>4</v>
      </c>
      <c r="P32" s="132"/>
      <c r="Q32" s="133"/>
      <c r="R32" s="133"/>
      <c r="S32" s="133"/>
      <c r="T32" s="133"/>
      <c r="U32" s="133"/>
      <c r="V32" s="133"/>
      <c r="W32" s="134"/>
      <c r="X32" s="134"/>
      <c r="Y32" s="133"/>
      <c r="Z32" s="135"/>
      <c r="AA32" s="136"/>
      <c r="AB32" s="137"/>
      <c r="AC32" s="138"/>
    </row>
    <row r="33" spans="1:29" s="22" customFormat="1" ht="26.25" thickBot="1">
      <c r="A33" s="24"/>
      <c r="B33" s="139" t="s">
        <v>73</v>
      </c>
      <c r="C33" s="140" t="s">
        <v>158</v>
      </c>
      <c r="D33" s="91"/>
      <c r="E33" s="141">
        <v>15</v>
      </c>
      <c r="F33" s="141"/>
      <c r="G33" s="141"/>
      <c r="H33" s="141"/>
      <c r="I33" s="141"/>
      <c r="J33" s="141"/>
      <c r="K33" s="141"/>
      <c r="L33" s="141"/>
      <c r="M33" s="141"/>
      <c r="N33" s="141">
        <v>1</v>
      </c>
      <c r="O33" s="142" t="s">
        <v>4</v>
      </c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93"/>
      <c r="AA33" s="143"/>
      <c r="AB33" s="144"/>
      <c r="AC33" s="145"/>
    </row>
    <row r="34" spans="1:29" s="22" customFormat="1" ht="13.5" thickBot="1">
      <c r="A34" s="24"/>
      <c r="B34" s="139" t="s">
        <v>75</v>
      </c>
      <c r="C34" s="140" t="s">
        <v>30</v>
      </c>
      <c r="D34" s="91"/>
      <c r="E34" s="141">
        <v>15</v>
      </c>
      <c r="F34" s="141"/>
      <c r="G34" s="141"/>
      <c r="H34" s="141"/>
      <c r="I34" s="141"/>
      <c r="J34" s="141"/>
      <c r="K34" s="141"/>
      <c r="L34" s="141"/>
      <c r="M34" s="141"/>
      <c r="N34" s="141">
        <v>1</v>
      </c>
      <c r="O34" s="142" t="s">
        <v>4</v>
      </c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93"/>
      <c r="AA34" s="143"/>
      <c r="AB34" s="144"/>
      <c r="AC34" s="145"/>
    </row>
    <row r="35" spans="1:29" s="22" customFormat="1" ht="13.5" thickBot="1">
      <c r="A35" s="24"/>
      <c r="B35" s="139" t="s">
        <v>172</v>
      </c>
      <c r="C35" s="140" t="s">
        <v>173</v>
      </c>
      <c r="D35" s="91"/>
      <c r="E35" s="141">
        <v>15</v>
      </c>
      <c r="F35" s="141"/>
      <c r="G35" s="141"/>
      <c r="H35" s="141"/>
      <c r="I35" s="141"/>
      <c r="J35" s="141"/>
      <c r="K35" s="141"/>
      <c r="L35" s="141"/>
      <c r="M35" s="141"/>
      <c r="N35" s="141">
        <v>1</v>
      </c>
      <c r="O35" s="142" t="s">
        <v>4</v>
      </c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93"/>
      <c r="AA35" s="143"/>
      <c r="AB35" s="144"/>
      <c r="AC35" s="145"/>
    </row>
    <row r="36" spans="1:29" s="22" customFormat="1" ht="13.5" thickBot="1">
      <c r="A36" s="24"/>
      <c r="B36" s="139" t="s">
        <v>174</v>
      </c>
      <c r="C36" s="140" t="s">
        <v>173</v>
      </c>
      <c r="D36" s="9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2"/>
      <c r="P36" s="88"/>
      <c r="Q36" s="89">
        <v>15</v>
      </c>
      <c r="R36" s="89"/>
      <c r="S36" s="89"/>
      <c r="T36" s="89"/>
      <c r="U36" s="89"/>
      <c r="V36" s="89"/>
      <c r="W36" s="89"/>
      <c r="X36" s="89"/>
      <c r="Y36" s="89"/>
      <c r="Z36" s="93">
        <v>1</v>
      </c>
      <c r="AA36" s="143" t="s">
        <v>4</v>
      </c>
      <c r="AB36" s="144"/>
      <c r="AC36" s="145"/>
    </row>
    <row r="37" spans="1:29" s="22" customFormat="1" ht="13.5" thickBot="1">
      <c r="A37" s="24"/>
      <c r="B37" s="139" t="s">
        <v>175</v>
      </c>
      <c r="C37" s="140" t="s">
        <v>173</v>
      </c>
      <c r="D37" s="9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2"/>
      <c r="P37" s="88"/>
      <c r="Q37" s="89">
        <v>15</v>
      </c>
      <c r="R37" s="89"/>
      <c r="S37" s="89"/>
      <c r="T37" s="89"/>
      <c r="U37" s="89"/>
      <c r="V37" s="89"/>
      <c r="W37" s="89"/>
      <c r="X37" s="89"/>
      <c r="Y37" s="89"/>
      <c r="Z37" s="93">
        <v>1</v>
      </c>
      <c r="AA37" s="143" t="s">
        <v>4</v>
      </c>
      <c r="AB37" s="144"/>
      <c r="AC37" s="145"/>
    </row>
    <row r="38" spans="1:29" s="22" customFormat="1" ht="13.5" thickBot="1">
      <c r="A38" s="24"/>
      <c r="B38" s="139" t="s">
        <v>76</v>
      </c>
      <c r="C38" s="140" t="s">
        <v>64</v>
      </c>
      <c r="D38" s="91"/>
      <c r="E38" s="146"/>
      <c r="F38" s="141"/>
      <c r="G38" s="141"/>
      <c r="H38" s="141"/>
      <c r="I38" s="141"/>
      <c r="J38" s="141"/>
      <c r="K38" s="141"/>
      <c r="L38" s="141"/>
      <c r="M38" s="141"/>
      <c r="N38" s="141"/>
      <c r="O38" s="142"/>
      <c r="P38" s="88"/>
      <c r="Q38" s="89">
        <v>15</v>
      </c>
      <c r="R38" s="89"/>
      <c r="S38" s="89"/>
      <c r="T38" s="89"/>
      <c r="U38" s="89"/>
      <c r="V38" s="89"/>
      <c r="W38" s="89"/>
      <c r="X38" s="89"/>
      <c r="Y38" s="89"/>
      <c r="Z38" s="93">
        <v>1</v>
      </c>
      <c r="AA38" s="143" t="s">
        <v>4</v>
      </c>
      <c r="AB38" s="144"/>
      <c r="AC38" s="145"/>
    </row>
    <row r="39" spans="1:29" s="22" customFormat="1" ht="26.25" thickBot="1">
      <c r="A39" s="24"/>
      <c r="B39" s="139" t="s">
        <v>77</v>
      </c>
      <c r="C39" s="140" t="s">
        <v>159</v>
      </c>
      <c r="D39" s="9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2"/>
      <c r="P39" s="88"/>
      <c r="Q39" s="89">
        <v>15</v>
      </c>
      <c r="R39" s="89"/>
      <c r="S39" s="89"/>
      <c r="T39" s="89"/>
      <c r="U39" s="89"/>
      <c r="V39" s="89"/>
      <c r="W39" s="89"/>
      <c r="X39" s="89"/>
      <c r="Y39" s="89"/>
      <c r="Z39" s="93">
        <v>1</v>
      </c>
      <c r="AA39" s="143" t="s">
        <v>4</v>
      </c>
      <c r="AB39" s="144"/>
      <c r="AC39" s="145"/>
    </row>
    <row r="40" spans="1:29" s="22" customFormat="1" ht="13.5" thickBot="1">
      <c r="A40" s="24"/>
      <c r="B40" s="139" t="s">
        <v>78</v>
      </c>
      <c r="C40" s="140" t="s">
        <v>160</v>
      </c>
      <c r="D40" s="9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2"/>
      <c r="P40" s="88"/>
      <c r="Q40" s="89">
        <v>15</v>
      </c>
      <c r="R40" s="89"/>
      <c r="S40" s="89"/>
      <c r="T40" s="89"/>
      <c r="U40" s="89"/>
      <c r="V40" s="89"/>
      <c r="W40" s="89"/>
      <c r="X40" s="89"/>
      <c r="Y40" s="89"/>
      <c r="Z40" s="93">
        <v>1</v>
      </c>
      <c r="AA40" s="143" t="s">
        <v>4</v>
      </c>
      <c r="AB40" s="144"/>
      <c r="AC40" s="145"/>
    </row>
    <row r="41" spans="1:29" s="22" customFormat="1" ht="13.5" thickBot="1">
      <c r="A41" s="25"/>
      <c r="B41" s="147" t="s">
        <v>98</v>
      </c>
      <c r="C41" s="148" t="s">
        <v>30</v>
      </c>
      <c r="D41" s="113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/>
      <c r="P41" s="109"/>
      <c r="Q41" s="110">
        <v>15</v>
      </c>
      <c r="R41" s="110"/>
      <c r="S41" s="110"/>
      <c r="T41" s="110"/>
      <c r="U41" s="110"/>
      <c r="V41" s="110"/>
      <c r="W41" s="110"/>
      <c r="X41" s="110"/>
      <c r="Y41" s="110"/>
      <c r="Z41" s="151">
        <v>1</v>
      </c>
      <c r="AA41" s="152" t="s">
        <v>4</v>
      </c>
      <c r="AB41" s="153"/>
      <c r="AC41" s="154"/>
    </row>
    <row r="42" spans="1:29" ht="13.5" thickBot="1">
      <c r="A42" s="26"/>
      <c r="B42" s="155" t="s">
        <v>5</v>
      </c>
      <c r="C42" s="156"/>
      <c r="D42" s="157">
        <f t="shared" ref="D42:N42" si="6">SUM(D12:D31)</f>
        <v>96</v>
      </c>
      <c r="E42" s="157">
        <f t="shared" si="6"/>
        <v>136</v>
      </c>
      <c r="F42" s="157">
        <f t="shared" si="6"/>
        <v>178</v>
      </c>
      <c r="G42" s="157">
        <f t="shared" si="6"/>
        <v>0</v>
      </c>
      <c r="H42" s="157">
        <f t="shared" si="6"/>
        <v>30</v>
      </c>
      <c r="I42" s="157">
        <f t="shared" si="6"/>
        <v>0</v>
      </c>
      <c r="J42" s="157">
        <f t="shared" si="6"/>
        <v>0</v>
      </c>
      <c r="K42" s="157">
        <f t="shared" si="6"/>
        <v>346</v>
      </c>
      <c r="L42" s="158">
        <f t="shared" si="6"/>
        <v>440</v>
      </c>
      <c r="M42" s="159">
        <f t="shared" si="6"/>
        <v>786</v>
      </c>
      <c r="N42" s="157">
        <f t="shared" si="6"/>
        <v>30</v>
      </c>
      <c r="O42" s="157"/>
      <c r="P42" s="160">
        <f t="shared" ref="P42:Z42" si="7">SUM(P12:P31)</f>
        <v>81</v>
      </c>
      <c r="Q42" s="161">
        <f t="shared" si="7"/>
        <v>15</v>
      </c>
      <c r="R42" s="161">
        <f t="shared" si="7"/>
        <v>176</v>
      </c>
      <c r="S42" s="161">
        <f t="shared" si="7"/>
        <v>0</v>
      </c>
      <c r="T42" s="161">
        <f t="shared" si="7"/>
        <v>55</v>
      </c>
      <c r="U42" s="161">
        <f t="shared" si="7"/>
        <v>225</v>
      </c>
      <c r="V42" s="161">
        <f t="shared" si="7"/>
        <v>0</v>
      </c>
      <c r="W42" s="161">
        <f t="shared" si="7"/>
        <v>253</v>
      </c>
      <c r="X42" s="162">
        <f t="shared" si="7"/>
        <v>552</v>
      </c>
      <c r="Y42" s="163">
        <f t="shared" si="7"/>
        <v>805</v>
      </c>
      <c r="Z42" s="164">
        <f t="shared" si="7"/>
        <v>31</v>
      </c>
      <c r="AA42" s="165"/>
      <c r="AB42" s="166">
        <f>Y42+M42</f>
        <v>1591</v>
      </c>
      <c r="AC42" s="157">
        <f>SUM(AC12:AC41)</f>
        <v>61</v>
      </c>
    </row>
    <row r="43" spans="1:29" ht="13.5" thickBot="1">
      <c r="A43" s="27"/>
      <c r="B43" s="167" t="s">
        <v>1</v>
      </c>
      <c r="C43" s="167"/>
      <c r="D43" s="417">
        <f>M42</f>
        <v>786</v>
      </c>
      <c r="E43" s="418"/>
      <c r="F43" s="418"/>
      <c r="G43" s="418"/>
      <c r="H43" s="418"/>
      <c r="I43" s="418"/>
      <c r="J43" s="418"/>
      <c r="K43" s="419"/>
      <c r="L43" s="123"/>
      <c r="M43" s="123"/>
      <c r="N43" s="122"/>
      <c r="O43" s="168"/>
      <c r="P43" s="437">
        <v>805</v>
      </c>
      <c r="Q43" s="418"/>
      <c r="R43" s="418"/>
      <c r="S43" s="418"/>
      <c r="T43" s="418"/>
      <c r="U43" s="418"/>
      <c r="V43" s="418"/>
      <c r="W43" s="438"/>
      <c r="X43" s="123"/>
      <c r="Y43" s="123"/>
      <c r="Z43" s="123"/>
      <c r="AA43" s="122"/>
      <c r="AB43" s="169">
        <f>+(D43+P43)</f>
        <v>1591</v>
      </c>
      <c r="AC43" s="126"/>
    </row>
    <row r="44" spans="1:29" ht="13.5" thickBot="1">
      <c r="A44" s="28"/>
      <c r="B44" s="170" t="s">
        <v>18</v>
      </c>
      <c r="C44" s="170"/>
      <c r="D44" s="414">
        <f>L42</f>
        <v>440</v>
      </c>
      <c r="E44" s="415"/>
      <c r="F44" s="415"/>
      <c r="G44" s="415"/>
      <c r="H44" s="415"/>
      <c r="I44" s="415"/>
      <c r="J44" s="415"/>
      <c r="K44" s="416"/>
      <c r="L44" s="171"/>
      <c r="M44" s="171"/>
      <c r="N44" s="171"/>
      <c r="O44" s="171"/>
      <c r="P44" s="414">
        <f>X42</f>
        <v>552</v>
      </c>
      <c r="Q44" s="415"/>
      <c r="R44" s="415"/>
      <c r="S44" s="415"/>
      <c r="T44" s="415"/>
      <c r="U44" s="415"/>
      <c r="V44" s="415"/>
      <c r="W44" s="416"/>
      <c r="X44" s="171"/>
      <c r="Y44" s="171"/>
      <c r="Z44" s="171"/>
      <c r="AA44" s="171"/>
      <c r="AB44" s="172">
        <f>P44+D44</f>
        <v>992</v>
      </c>
      <c r="AC44" s="173"/>
    </row>
    <row r="45" spans="1:29">
      <c r="B45" s="424" t="s">
        <v>166</v>
      </c>
      <c r="C45" s="425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29"/>
      <c r="S45" s="29"/>
      <c r="T45" s="29"/>
      <c r="U45" s="29"/>
      <c r="V45" s="29"/>
      <c r="W45" s="29"/>
      <c r="X45" s="29"/>
      <c r="Y45" s="29"/>
      <c r="AA45" s="29"/>
      <c r="AB45" s="29"/>
    </row>
    <row r="46" spans="1:29">
      <c r="B46" s="427" t="s">
        <v>118</v>
      </c>
      <c r="C46" s="428"/>
      <c r="Y46" s="14" t="s">
        <v>123</v>
      </c>
      <c r="AB46" s="45">
        <f>W42+K42</f>
        <v>599</v>
      </c>
    </row>
    <row r="48" spans="1:29">
      <c r="K48" s="45"/>
      <c r="X48" s="45"/>
    </row>
    <row r="49" spans="16:16">
      <c r="P49" s="14" t="s">
        <v>35</v>
      </c>
    </row>
    <row r="50" spans="16:16">
      <c r="P50" s="14" t="s">
        <v>36</v>
      </c>
    </row>
  </sheetData>
  <mergeCells count="14">
    <mergeCell ref="B45:Q45"/>
    <mergeCell ref="B46:C46"/>
    <mergeCell ref="AB9:AB11"/>
    <mergeCell ref="AC9:AC11"/>
    <mergeCell ref="D10:N10"/>
    <mergeCell ref="P10:AA10"/>
    <mergeCell ref="P43:W43"/>
    <mergeCell ref="B9:B11"/>
    <mergeCell ref="A9:A11"/>
    <mergeCell ref="D44:K44"/>
    <mergeCell ref="D43:K43"/>
    <mergeCell ref="D9:AA9"/>
    <mergeCell ref="P44:W44"/>
    <mergeCell ref="C9:C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47" fitToWidth="0" fitToHeight="0" orientation="landscape" r:id="rId1"/>
  <headerFooter alignWithMargins="0"/>
  <colBreaks count="1" manualBreakCount="1">
    <brk id="3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view="pageBreakPreview" topLeftCell="A10" zoomScale="112" zoomScaleNormal="80" zoomScaleSheetLayoutView="112" workbookViewId="0">
      <selection activeCell="B18" sqref="B18"/>
    </sheetView>
  </sheetViews>
  <sheetFormatPr defaultRowHeight="12.75"/>
  <cols>
    <col min="1" max="1" width="4.7109375" style="29" customWidth="1"/>
    <col min="2" max="3" width="45.7109375" style="14" customWidth="1"/>
    <col min="4" max="11" width="5.28515625" style="14" customWidth="1"/>
    <col min="12" max="15" width="5.7109375" style="14" customWidth="1"/>
    <col min="16" max="26" width="5.28515625" style="14" customWidth="1"/>
    <col min="27" max="29" width="5.7109375" style="14" customWidth="1"/>
    <col min="30" max="16384" width="9.140625" style="14"/>
  </cols>
  <sheetData>
    <row r="1" spans="1:34">
      <c r="A1" s="39"/>
      <c r="B1" s="12" t="s">
        <v>37</v>
      </c>
      <c r="C1" s="13" t="s">
        <v>20</v>
      </c>
      <c r="H1" s="15"/>
      <c r="I1" s="15"/>
      <c r="J1" s="15"/>
      <c r="K1" s="15"/>
      <c r="L1" s="15"/>
      <c r="M1" s="15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34">
      <c r="A2" s="41"/>
      <c r="B2" s="12" t="s">
        <v>38</v>
      </c>
      <c r="C2" s="13" t="s">
        <v>58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4">
      <c r="A3" s="41"/>
      <c r="B3" s="12" t="s">
        <v>39</v>
      </c>
      <c r="C3" s="13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34">
      <c r="A4" s="41"/>
      <c r="B4" s="12" t="s">
        <v>40</v>
      </c>
      <c r="C4" s="13" t="s">
        <v>59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34">
      <c r="A5" s="41"/>
      <c r="B5" s="12" t="s">
        <v>41</v>
      </c>
      <c r="C5" s="13" t="s">
        <v>22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34">
      <c r="A6" s="41"/>
      <c r="B6" s="12" t="s">
        <v>42</v>
      </c>
      <c r="C6" s="13" t="s">
        <v>21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34">
      <c r="A7" s="41"/>
      <c r="B7" s="12" t="s">
        <v>43</v>
      </c>
      <c r="C7" s="13" t="s">
        <v>87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34" ht="13.5" thickBot="1">
      <c r="A8" s="41"/>
      <c r="B8" s="12"/>
      <c r="C8" s="13"/>
      <c r="H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34" ht="13.5" thickBot="1">
      <c r="A9" s="412" t="s">
        <v>0</v>
      </c>
      <c r="B9" s="412" t="s">
        <v>7</v>
      </c>
      <c r="C9" s="413" t="s">
        <v>6</v>
      </c>
      <c r="D9" s="444" t="s">
        <v>1</v>
      </c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8" t="s">
        <v>17</v>
      </c>
      <c r="AC9" s="451" t="s">
        <v>8</v>
      </c>
    </row>
    <row r="10" spans="1:34" ht="13.5" thickBot="1">
      <c r="A10" s="412"/>
      <c r="B10" s="412"/>
      <c r="C10" s="447"/>
      <c r="D10" s="453" t="s">
        <v>48</v>
      </c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16"/>
      <c r="P10" s="455" t="s">
        <v>49</v>
      </c>
      <c r="Q10" s="454"/>
      <c r="R10" s="454"/>
      <c r="S10" s="454"/>
      <c r="T10" s="454"/>
      <c r="U10" s="454"/>
      <c r="V10" s="454"/>
      <c r="W10" s="455"/>
      <c r="X10" s="454"/>
      <c r="Y10" s="454"/>
      <c r="Z10" s="454"/>
      <c r="AA10" s="454"/>
      <c r="AB10" s="449"/>
      <c r="AC10" s="452"/>
    </row>
    <row r="11" spans="1:34" ht="142.5" thickBot="1">
      <c r="A11" s="413"/>
      <c r="B11" s="413"/>
      <c r="C11" s="447"/>
      <c r="D11" s="17" t="s">
        <v>9</v>
      </c>
      <c r="E11" s="18" t="s">
        <v>10</v>
      </c>
      <c r="F11" s="18" t="s">
        <v>11</v>
      </c>
      <c r="G11" s="18" t="s">
        <v>12</v>
      </c>
      <c r="H11" s="18" t="s">
        <v>13</v>
      </c>
      <c r="I11" s="18" t="s">
        <v>14</v>
      </c>
      <c r="J11" s="18" t="s">
        <v>15</v>
      </c>
      <c r="K11" s="18" t="s">
        <v>16</v>
      </c>
      <c r="L11" s="51" t="s">
        <v>122</v>
      </c>
      <c r="M11" s="20" t="s">
        <v>119</v>
      </c>
      <c r="N11" s="18" t="s">
        <v>2</v>
      </c>
      <c r="O11" s="21" t="s">
        <v>25</v>
      </c>
      <c r="P11" s="18" t="s">
        <v>9</v>
      </c>
      <c r="Q11" s="17" t="s">
        <v>10</v>
      </c>
      <c r="R11" s="18" t="s">
        <v>11</v>
      </c>
      <c r="S11" s="18" t="s">
        <v>12</v>
      </c>
      <c r="T11" s="18" t="s">
        <v>13</v>
      </c>
      <c r="U11" s="18" t="s">
        <v>14</v>
      </c>
      <c r="V11" s="18" t="s">
        <v>15</v>
      </c>
      <c r="W11" s="18" t="s">
        <v>19</v>
      </c>
      <c r="X11" s="19" t="s">
        <v>122</v>
      </c>
      <c r="Y11" s="37" t="s">
        <v>116</v>
      </c>
      <c r="Z11" s="18" t="s">
        <v>2</v>
      </c>
      <c r="AA11" s="21" t="s">
        <v>31</v>
      </c>
      <c r="AB11" s="450"/>
      <c r="AC11" s="452"/>
    </row>
    <row r="12" spans="1:34">
      <c r="A12" s="174">
        <v>1</v>
      </c>
      <c r="B12" s="175" t="s">
        <v>44</v>
      </c>
      <c r="C12" s="176" t="s">
        <v>57</v>
      </c>
      <c r="D12" s="177">
        <v>16</v>
      </c>
      <c r="E12" s="178"/>
      <c r="F12" s="178"/>
      <c r="G12" s="178"/>
      <c r="H12" s="178"/>
      <c r="I12" s="178"/>
      <c r="J12" s="178"/>
      <c r="K12" s="178">
        <v>9</v>
      </c>
      <c r="L12" s="179">
        <f>SUM(D12:J12)</f>
        <v>16</v>
      </c>
      <c r="M12" s="180">
        <f>L12+K12</f>
        <v>25</v>
      </c>
      <c r="N12" s="178">
        <v>1</v>
      </c>
      <c r="O12" s="181" t="s">
        <v>4</v>
      </c>
      <c r="P12" s="177"/>
      <c r="Q12" s="178">
        <v>22</v>
      </c>
      <c r="R12" s="178">
        <v>12</v>
      </c>
      <c r="S12" s="178"/>
      <c r="T12" s="178"/>
      <c r="U12" s="178"/>
      <c r="V12" s="178"/>
      <c r="W12" s="178">
        <v>41</v>
      </c>
      <c r="X12" s="179">
        <f>SUM(P12:V12)</f>
        <v>34</v>
      </c>
      <c r="Y12" s="180">
        <f>X12+W12</f>
        <v>75</v>
      </c>
      <c r="Z12" s="182">
        <v>3</v>
      </c>
      <c r="AA12" s="183" t="s">
        <v>3</v>
      </c>
      <c r="AB12" s="184">
        <f>Y12+M12</f>
        <v>100</v>
      </c>
      <c r="AC12" s="185">
        <f>Z12+N12</f>
        <v>4</v>
      </c>
    </row>
    <row r="13" spans="1:34" ht="13.5" thickBot="1">
      <c r="A13" s="186">
        <v>2</v>
      </c>
      <c r="B13" s="187" t="s">
        <v>80</v>
      </c>
      <c r="C13" s="188" t="s">
        <v>101</v>
      </c>
      <c r="D13" s="189"/>
      <c r="E13" s="190"/>
      <c r="F13" s="190"/>
      <c r="G13" s="190"/>
      <c r="H13" s="190"/>
      <c r="I13" s="190"/>
      <c r="J13" s="190"/>
      <c r="K13" s="190"/>
      <c r="L13" s="191">
        <f t="shared" ref="L13:L37" si="0">SUM(D13:J13)</f>
        <v>0</v>
      </c>
      <c r="M13" s="192">
        <f t="shared" ref="M13:M28" si="1">L13+K13</f>
        <v>0</v>
      </c>
      <c r="N13" s="190"/>
      <c r="O13" s="193"/>
      <c r="P13" s="189"/>
      <c r="Q13" s="190"/>
      <c r="R13" s="190">
        <v>15</v>
      </c>
      <c r="S13" s="190"/>
      <c r="T13" s="190"/>
      <c r="U13" s="190"/>
      <c r="V13" s="190"/>
      <c r="W13" s="190">
        <v>10</v>
      </c>
      <c r="X13" s="191">
        <f t="shared" ref="X13:X36" si="2">SUM(P13:V13)</f>
        <v>15</v>
      </c>
      <c r="Y13" s="192">
        <f t="shared" ref="Y13:Y28" si="3">X13+W13</f>
        <v>25</v>
      </c>
      <c r="Z13" s="194">
        <v>1</v>
      </c>
      <c r="AA13" s="195" t="s">
        <v>4</v>
      </c>
      <c r="AB13" s="196">
        <f t="shared" ref="AB13:AB28" si="4">Y13+M13</f>
        <v>25</v>
      </c>
      <c r="AC13" s="197">
        <f t="shared" ref="AC13:AC23" si="5">Z13+N13</f>
        <v>1</v>
      </c>
      <c r="AH13" s="38"/>
    </row>
    <row r="14" spans="1:34">
      <c r="A14" s="174">
        <v>3</v>
      </c>
      <c r="B14" s="187" t="s">
        <v>29</v>
      </c>
      <c r="C14" s="188" t="s">
        <v>30</v>
      </c>
      <c r="D14" s="189"/>
      <c r="E14" s="190"/>
      <c r="F14" s="190">
        <v>30</v>
      </c>
      <c r="G14" s="190"/>
      <c r="H14" s="190"/>
      <c r="I14" s="190"/>
      <c r="J14" s="190"/>
      <c r="K14" s="190">
        <v>20</v>
      </c>
      <c r="L14" s="191">
        <f t="shared" si="0"/>
        <v>30</v>
      </c>
      <c r="M14" s="192">
        <f t="shared" si="1"/>
        <v>50</v>
      </c>
      <c r="N14" s="190">
        <v>2</v>
      </c>
      <c r="O14" s="193" t="s">
        <v>4</v>
      </c>
      <c r="P14" s="189"/>
      <c r="Q14" s="190"/>
      <c r="R14" s="190">
        <v>30</v>
      </c>
      <c r="S14" s="190"/>
      <c r="T14" s="190"/>
      <c r="U14" s="190"/>
      <c r="V14" s="190"/>
      <c r="W14" s="190">
        <v>20</v>
      </c>
      <c r="X14" s="191">
        <f t="shared" si="2"/>
        <v>30</v>
      </c>
      <c r="Y14" s="192">
        <f t="shared" si="3"/>
        <v>50</v>
      </c>
      <c r="Z14" s="194">
        <v>2</v>
      </c>
      <c r="AA14" s="195" t="s">
        <v>3</v>
      </c>
      <c r="AB14" s="196">
        <f t="shared" si="4"/>
        <v>100</v>
      </c>
      <c r="AC14" s="197">
        <f t="shared" si="5"/>
        <v>4</v>
      </c>
    </row>
    <row r="15" spans="1:34" ht="13.5" thickBot="1">
      <c r="A15" s="186">
        <v>4</v>
      </c>
      <c r="B15" s="198" t="s">
        <v>81</v>
      </c>
      <c r="C15" s="188" t="s">
        <v>55</v>
      </c>
      <c r="D15" s="189"/>
      <c r="E15" s="190"/>
      <c r="F15" s="190"/>
      <c r="G15" s="190"/>
      <c r="H15" s="190"/>
      <c r="I15" s="190"/>
      <c r="J15" s="190"/>
      <c r="K15" s="190"/>
      <c r="L15" s="191">
        <f t="shared" si="0"/>
        <v>0</v>
      </c>
      <c r="M15" s="192">
        <f t="shared" si="1"/>
        <v>0</v>
      </c>
      <c r="N15" s="190"/>
      <c r="O15" s="193"/>
      <c r="P15" s="189"/>
      <c r="Q15" s="190">
        <v>25</v>
      </c>
      <c r="R15" s="190"/>
      <c r="S15" s="190"/>
      <c r="T15" s="190"/>
      <c r="U15" s="190"/>
      <c r="V15" s="190"/>
      <c r="W15" s="190">
        <v>25</v>
      </c>
      <c r="X15" s="191">
        <f t="shared" si="2"/>
        <v>25</v>
      </c>
      <c r="Y15" s="192">
        <f t="shared" si="3"/>
        <v>50</v>
      </c>
      <c r="Z15" s="194">
        <v>2</v>
      </c>
      <c r="AA15" s="195" t="s">
        <v>4</v>
      </c>
      <c r="AB15" s="196">
        <f t="shared" si="4"/>
        <v>50</v>
      </c>
      <c r="AC15" s="197">
        <f t="shared" si="5"/>
        <v>2</v>
      </c>
    </row>
    <row r="16" spans="1:34">
      <c r="A16" s="174">
        <v>5</v>
      </c>
      <c r="B16" s="198" t="s">
        <v>131</v>
      </c>
      <c r="C16" s="199" t="s">
        <v>153</v>
      </c>
      <c r="D16" s="189">
        <v>8</v>
      </c>
      <c r="E16" s="190">
        <v>12</v>
      </c>
      <c r="F16" s="190">
        <v>5</v>
      </c>
      <c r="G16" s="190"/>
      <c r="H16" s="190"/>
      <c r="I16" s="190"/>
      <c r="J16" s="190"/>
      <c r="K16" s="190">
        <v>25</v>
      </c>
      <c r="L16" s="191">
        <f t="shared" si="0"/>
        <v>25</v>
      </c>
      <c r="M16" s="192">
        <f t="shared" si="1"/>
        <v>50</v>
      </c>
      <c r="N16" s="190">
        <v>2</v>
      </c>
      <c r="O16" s="193" t="s">
        <v>4</v>
      </c>
      <c r="P16" s="189"/>
      <c r="Q16" s="190"/>
      <c r="R16" s="190"/>
      <c r="S16" s="190"/>
      <c r="T16" s="190"/>
      <c r="U16" s="190"/>
      <c r="V16" s="190"/>
      <c r="W16" s="190"/>
      <c r="X16" s="191">
        <f t="shared" si="2"/>
        <v>0</v>
      </c>
      <c r="Y16" s="192">
        <f t="shared" si="3"/>
        <v>0</v>
      </c>
      <c r="Z16" s="194"/>
      <c r="AA16" s="195"/>
      <c r="AB16" s="196">
        <f t="shared" si="4"/>
        <v>50</v>
      </c>
      <c r="AC16" s="200">
        <f t="shared" si="5"/>
        <v>2</v>
      </c>
    </row>
    <row r="17" spans="1:29" ht="13.5" thickBot="1">
      <c r="A17" s="186">
        <v>6</v>
      </c>
      <c r="B17" s="198" t="s">
        <v>132</v>
      </c>
      <c r="C17" s="199" t="s">
        <v>56</v>
      </c>
      <c r="D17" s="189">
        <v>10</v>
      </c>
      <c r="E17" s="190">
        <v>15</v>
      </c>
      <c r="F17" s="190"/>
      <c r="G17" s="190"/>
      <c r="H17" s="190"/>
      <c r="I17" s="190"/>
      <c r="J17" s="190"/>
      <c r="K17" s="190">
        <v>25</v>
      </c>
      <c r="L17" s="191">
        <f t="shared" si="0"/>
        <v>25</v>
      </c>
      <c r="M17" s="192">
        <f t="shared" si="1"/>
        <v>50</v>
      </c>
      <c r="N17" s="190">
        <v>2</v>
      </c>
      <c r="O17" s="193" t="s">
        <v>3</v>
      </c>
      <c r="P17" s="201"/>
      <c r="Q17" s="202"/>
      <c r="R17" s="202"/>
      <c r="S17" s="202"/>
      <c r="T17" s="202"/>
      <c r="U17" s="202"/>
      <c r="V17" s="202"/>
      <c r="W17" s="202"/>
      <c r="X17" s="191">
        <f t="shared" si="2"/>
        <v>0</v>
      </c>
      <c r="Y17" s="192">
        <f t="shared" si="3"/>
        <v>0</v>
      </c>
      <c r="Z17" s="203"/>
      <c r="AA17" s="204"/>
      <c r="AB17" s="196">
        <f t="shared" si="4"/>
        <v>50</v>
      </c>
      <c r="AC17" s="200">
        <f t="shared" si="5"/>
        <v>2</v>
      </c>
    </row>
    <row r="18" spans="1:29">
      <c r="A18" s="174">
        <v>7</v>
      </c>
      <c r="B18" s="198" t="s">
        <v>143</v>
      </c>
      <c r="C18" s="199" t="s">
        <v>56</v>
      </c>
      <c r="D18" s="201"/>
      <c r="E18" s="202"/>
      <c r="F18" s="202"/>
      <c r="G18" s="202"/>
      <c r="H18" s="202"/>
      <c r="I18" s="202"/>
      <c r="J18" s="202"/>
      <c r="K18" s="202"/>
      <c r="L18" s="191">
        <f t="shared" si="0"/>
        <v>0</v>
      </c>
      <c r="M18" s="192">
        <f t="shared" si="1"/>
        <v>0</v>
      </c>
      <c r="N18" s="202"/>
      <c r="O18" s="205"/>
      <c r="P18" s="189">
        <v>10</v>
      </c>
      <c r="Q18" s="190">
        <v>30</v>
      </c>
      <c r="R18" s="190"/>
      <c r="S18" s="190"/>
      <c r="T18" s="190"/>
      <c r="U18" s="190"/>
      <c r="V18" s="190"/>
      <c r="W18" s="190">
        <v>35</v>
      </c>
      <c r="X18" s="191">
        <f t="shared" si="2"/>
        <v>40</v>
      </c>
      <c r="Y18" s="192">
        <f t="shared" si="3"/>
        <v>75</v>
      </c>
      <c r="Z18" s="194">
        <v>3</v>
      </c>
      <c r="AA18" s="195" t="s">
        <v>3</v>
      </c>
      <c r="AB18" s="196">
        <v>75</v>
      </c>
      <c r="AC18" s="200">
        <v>3</v>
      </c>
    </row>
    <row r="19" spans="1:29" ht="13.5" thickBot="1">
      <c r="A19" s="186">
        <v>8</v>
      </c>
      <c r="B19" s="198" t="s">
        <v>133</v>
      </c>
      <c r="C19" s="199" t="s">
        <v>56</v>
      </c>
      <c r="D19" s="189">
        <v>15</v>
      </c>
      <c r="E19" s="190">
        <v>30</v>
      </c>
      <c r="F19" s="190"/>
      <c r="G19" s="190"/>
      <c r="H19" s="190"/>
      <c r="I19" s="190"/>
      <c r="J19" s="190"/>
      <c r="K19" s="190">
        <v>30</v>
      </c>
      <c r="L19" s="191">
        <f t="shared" si="0"/>
        <v>45</v>
      </c>
      <c r="M19" s="192">
        <f t="shared" si="1"/>
        <v>75</v>
      </c>
      <c r="N19" s="190">
        <v>3</v>
      </c>
      <c r="O19" s="193" t="s">
        <v>3</v>
      </c>
      <c r="P19" s="189"/>
      <c r="Q19" s="190"/>
      <c r="R19" s="190"/>
      <c r="S19" s="190"/>
      <c r="T19" s="190"/>
      <c r="U19" s="190"/>
      <c r="V19" s="190"/>
      <c r="W19" s="190"/>
      <c r="X19" s="191">
        <f t="shared" si="2"/>
        <v>0</v>
      </c>
      <c r="Y19" s="192">
        <f t="shared" si="3"/>
        <v>0</v>
      </c>
      <c r="Z19" s="194"/>
      <c r="AA19" s="195"/>
      <c r="AB19" s="196">
        <f t="shared" si="4"/>
        <v>75</v>
      </c>
      <c r="AC19" s="197">
        <v>3</v>
      </c>
    </row>
    <row r="20" spans="1:29">
      <c r="A20" s="174">
        <v>9</v>
      </c>
      <c r="B20" s="198" t="s">
        <v>82</v>
      </c>
      <c r="C20" s="199" t="s">
        <v>70</v>
      </c>
      <c r="D20" s="189">
        <v>35</v>
      </c>
      <c r="E20" s="190">
        <v>10</v>
      </c>
      <c r="F20" s="190"/>
      <c r="G20" s="190"/>
      <c r="H20" s="190"/>
      <c r="I20" s="190"/>
      <c r="J20" s="190"/>
      <c r="K20" s="190">
        <v>30</v>
      </c>
      <c r="L20" s="191">
        <f t="shared" si="0"/>
        <v>45</v>
      </c>
      <c r="M20" s="192">
        <f t="shared" si="1"/>
        <v>75</v>
      </c>
      <c r="N20" s="190">
        <v>3</v>
      </c>
      <c r="O20" s="193" t="s">
        <v>3</v>
      </c>
      <c r="P20" s="189"/>
      <c r="Q20" s="190"/>
      <c r="R20" s="190"/>
      <c r="S20" s="190"/>
      <c r="T20" s="190"/>
      <c r="U20" s="190"/>
      <c r="V20" s="190"/>
      <c r="W20" s="190"/>
      <c r="X20" s="191">
        <f t="shared" si="2"/>
        <v>0</v>
      </c>
      <c r="Y20" s="192">
        <f t="shared" si="3"/>
        <v>0</v>
      </c>
      <c r="Z20" s="194"/>
      <c r="AA20" s="195"/>
      <c r="AB20" s="196">
        <f t="shared" si="4"/>
        <v>75</v>
      </c>
      <c r="AC20" s="197">
        <f t="shared" si="5"/>
        <v>3</v>
      </c>
    </row>
    <row r="21" spans="1:29" ht="13.5" thickBot="1">
      <c r="A21" s="186">
        <v>10</v>
      </c>
      <c r="B21" s="198" t="s">
        <v>83</v>
      </c>
      <c r="C21" s="199" t="s">
        <v>70</v>
      </c>
      <c r="D21" s="189">
        <v>12</v>
      </c>
      <c r="E21" s="190"/>
      <c r="F21" s="190"/>
      <c r="G21" s="190"/>
      <c r="H21" s="190"/>
      <c r="I21" s="190">
        <v>50</v>
      </c>
      <c r="J21" s="190"/>
      <c r="K21" s="190">
        <v>38</v>
      </c>
      <c r="L21" s="191">
        <f t="shared" si="0"/>
        <v>62</v>
      </c>
      <c r="M21" s="192">
        <f t="shared" si="1"/>
        <v>100</v>
      </c>
      <c r="N21" s="190">
        <v>4</v>
      </c>
      <c r="O21" s="193"/>
      <c r="P21" s="189">
        <v>16</v>
      </c>
      <c r="Q21" s="190"/>
      <c r="R21" s="190"/>
      <c r="S21" s="190"/>
      <c r="T21" s="190"/>
      <c r="U21" s="190">
        <v>50</v>
      </c>
      <c r="V21" s="190"/>
      <c r="W21" s="190">
        <v>59</v>
      </c>
      <c r="X21" s="191">
        <f t="shared" si="2"/>
        <v>66</v>
      </c>
      <c r="Y21" s="192">
        <f t="shared" si="3"/>
        <v>125</v>
      </c>
      <c r="Z21" s="194">
        <v>5</v>
      </c>
      <c r="AA21" s="195" t="s">
        <v>3</v>
      </c>
      <c r="AB21" s="196">
        <f t="shared" si="4"/>
        <v>225</v>
      </c>
      <c r="AC21" s="197">
        <f t="shared" si="5"/>
        <v>9</v>
      </c>
    </row>
    <row r="22" spans="1:29">
      <c r="A22" s="174">
        <v>11</v>
      </c>
      <c r="B22" s="198" t="s">
        <v>130</v>
      </c>
      <c r="C22" s="199" t="s">
        <v>117</v>
      </c>
      <c r="D22" s="189"/>
      <c r="E22" s="190"/>
      <c r="F22" s="190"/>
      <c r="G22" s="190"/>
      <c r="H22" s="190"/>
      <c r="I22" s="190"/>
      <c r="J22" s="190"/>
      <c r="K22" s="190">
        <v>0</v>
      </c>
      <c r="L22" s="191">
        <f t="shared" si="0"/>
        <v>0</v>
      </c>
      <c r="M22" s="192">
        <f t="shared" si="1"/>
        <v>0</v>
      </c>
      <c r="N22" s="190">
        <v>0</v>
      </c>
      <c r="O22" s="193"/>
      <c r="P22" s="189"/>
      <c r="Q22" s="190"/>
      <c r="R22" s="190"/>
      <c r="S22" s="190"/>
      <c r="T22" s="190"/>
      <c r="U22" s="190">
        <v>225</v>
      </c>
      <c r="V22" s="190"/>
      <c r="W22" s="190">
        <v>0</v>
      </c>
      <c r="X22" s="191">
        <f t="shared" si="2"/>
        <v>225</v>
      </c>
      <c r="Y22" s="192">
        <f t="shared" si="3"/>
        <v>225</v>
      </c>
      <c r="Z22" s="194">
        <v>9</v>
      </c>
      <c r="AA22" s="206" t="s">
        <v>4</v>
      </c>
      <c r="AB22" s="196">
        <f t="shared" si="4"/>
        <v>225</v>
      </c>
      <c r="AC22" s="197">
        <f t="shared" si="5"/>
        <v>9</v>
      </c>
    </row>
    <row r="23" spans="1:29" ht="26.25" thickBot="1">
      <c r="A23" s="186">
        <v>12</v>
      </c>
      <c r="B23" s="198" t="s">
        <v>136</v>
      </c>
      <c r="C23" s="199" t="s">
        <v>151</v>
      </c>
      <c r="D23" s="189"/>
      <c r="E23" s="190"/>
      <c r="F23" s="190">
        <v>20</v>
      </c>
      <c r="G23" s="190"/>
      <c r="H23" s="190"/>
      <c r="I23" s="190"/>
      <c r="J23" s="190"/>
      <c r="K23" s="190">
        <v>30</v>
      </c>
      <c r="L23" s="191">
        <f t="shared" si="0"/>
        <v>20</v>
      </c>
      <c r="M23" s="192">
        <f t="shared" si="1"/>
        <v>50</v>
      </c>
      <c r="N23" s="190">
        <v>2</v>
      </c>
      <c r="O23" s="193" t="s">
        <v>4</v>
      </c>
      <c r="P23" s="189"/>
      <c r="Q23" s="190"/>
      <c r="R23" s="190">
        <v>20</v>
      </c>
      <c r="S23" s="190"/>
      <c r="T23" s="190"/>
      <c r="U23" s="190"/>
      <c r="V23" s="190"/>
      <c r="W23" s="190">
        <v>5</v>
      </c>
      <c r="X23" s="191">
        <f t="shared" si="2"/>
        <v>20</v>
      </c>
      <c r="Y23" s="192">
        <f t="shared" si="3"/>
        <v>25</v>
      </c>
      <c r="Z23" s="194">
        <v>1</v>
      </c>
      <c r="AA23" s="195" t="s">
        <v>4</v>
      </c>
      <c r="AB23" s="196">
        <f t="shared" si="4"/>
        <v>75</v>
      </c>
      <c r="AC23" s="200">
        <f t="shared" si="5"/>
        <v>3</v>
      </c>
    </row>
    <row r="24" spans="1:29" ht="31.5" customHeight="1">
      <c r="A24" s="174">
        <v>13</v>
      </c>
      <c r="B24" s="198" t="s">
        <v>137</v>
      </c>
      <c r="C24" s="199" t="s">
        <v>70</v>
      </c>
      <c r="D24" s="189"/>
      <c r="E24" s="190"/>
      <c r="F24" s="190"/>
      <c r="G24" s="190"/>
      <c r="H24" s="190"/>
      <c r="I24" s="190"/>
      <c r="J24" s="190"/>
      <c r="K24" s="190"/>
      <c r="L24" s="191">
        <f t="shared" si="0"/>
        <v>0</v>
      </c>
      <c r="M24" s="192">
        <f t="shared" si="1"/>
        <v>0</v>
      </c>
      <c r="N24" s="190"/>
      <c r="O24" s="193"/>
      <c r="P24" s="207"/>
      <c r="Q24" s="194">
        <v>7</v>
      </c>
      <c r="R24" s="190">
        <v>23</v>
      </c>
      <c r="S24" s="190"/>
      <c r="T24" s="190"/>
      <c r="U24" s="190"/>
      <c r="V24" s="190"/>
      <c r="W24" s="190">
        <v>20</v>
      </c>
      <c r="X24" s="191">
        <f t="shared" si="2"/>
        <v>30</v>
      </c>
      <c r="Y24" s="192">
        <f t="shared" si="3"/>
        <v>50</v>
      </c>
      <c r="Z24" s="194">
        <v>2</v>
      </c>
      <c r="AA24" s="195" t="s">
        <v>4</v>
      </c>
      <c r="AB24" s="196">
        <v>50</v>
      </c>
      <c r="AC24" s="200">
        <v>2</v>
      </c>
    </row>
    <row r="25" spans="1:29" ht="13.5" thickBot="1">
      <c r="A25" s="186">
        <v>14</v>
      </c>
      <c r="B25" s="198" t="s">
        <v>150</v>
      </c>
      <c r="C25" s="199" t="s">
        <v>70</v>
      </c>
      <c r="D25" s="189"/>
      <c r="E25" s="190">
        <v>8</v>
      </c>
      <c r="F25" s="190">
        <v>18</v>
      </c>
      <c r="G25" s="190"/>
      <c r="H25" s="190"/>
      <c r="I25" s="190"/>
      <c r="J25" s="190"/>
      <c r="K25" s="190">
        <v>24</v>
      </c>
      <c r="L25" s="191">
        <f t="shared" si="0"/>
        <v>26</v>
      </c>
      <c r="M25" s="192">
        <f t="shared" si="1"/>
        <v>50</v>
      </c>
      <c r="N25" s="190">
        <v>2</v>
      </c>
      <c r="O25" s="193" t="s">
        <v>4</v>
      </c>
      <c r="P25" s="207"/>
      <c r="Q25" s="194"/>
      <c r="R25" s="190"/>
      <c r="S25" s="190"/>
      <c r="T25" s="190"/>
      <c r="U25" s="190"/>
      <c r="V25" s="190"/>
      <c r="W25" s="190"/>
      <c r="X25" s="191">
        <f t="shared" si="2"/>
        <v>0</v>
      </c>
      <c r="Y25" s="192">
        <f t="shared" si="3"/>
        <v>0</v>
      </c>
      <c r="Z25" s="194"/>
      <c r="AA25" s="195"/>
      <c r="AB25" s="196">
        <v>50</v>
      </c>
      <c r="AC25" s="200">
        <v>2</v>
      </c>
    </row>
    <row r="26" spans="1:29">
      <c r="A26" s="174">
        <v>15</v>
      </c>
      <c r="B26" s="198" t="s">
        <v>141</v>
      </c>
      <c r="C26" s="199" t="s">
        <v>161</v>
      </c>
      <c r="D26" s="189"/>
      <c r="E26" s="190"/>
      <c r="F26" s="190">
        <v>26</v>
      </c>
      <c r="G26" s="190"/>
      <c r="H26" s="190"/>
      <c r="I26" s="190"/>
      <c r="J26" s="190"/>
      <c r="K26" s="190">
        <v>24</v>
      </c>
      <c r="L26" s="191">
        <f t="shared" si="0"/>
        <v>26</v>
      </c>
      <c r="M26" s="192">
        <f t="shared" si="1"/>
        <v>50</v>
      </c>
      <c r="N26" s="190">
        <v>2</v>
      </c>
      <c r="O26" s="193" t="s">
        <v>4</v>
      </c>
      <c r="P26" s="189"/>
      <c r="Q26" s="190"/>
      <c r="R26" s="190"/>
      <c r="S26" s="190"/>
      <c r="T26" s="190"/>
      <c r="U26" s="190"/>
      <c r="V26" s="190"/>
      <c r="W26" s="190"/>
      <c r="X26" s="191">
        <f t="shared" si="2"/>
        <v>0</v>
      </c>
      <c r="Y26" s="192">
        <f t="shared" si="3"/>
        <v>0</v>
      </c>
      <c r="Z26" s="194"/>
      <c r="AA26" s="195"/>
      <c r="AB26" s="196">
        <v>50</v>
      </c>
      <c r="AC26" s="200">
        <v>2</v>
      </c>
    </row>
    <row r="27" spans="1:29" ht="29.25" customHeight="1" thickBot="1">
      <c r="A27" s="186">
        <v>16</v>
      </c>
      <c r="B27" s="198" t="s">
        <v>142</v>
      </c>
      <c r="C27" s="199" t="s">
        <v>154</v>
      </c>
      <c r="D27" s="189">
        <v>10</v>
      </c>
      <c r="E27" s="190">
        <v>15</v>
      </c>
      <c r="F27" s="190"/>
      <c r="G27" s="190"/>
      <c r="H27" s="190"/>
      <c r="I27" s="190"/>
      <c r="J27" s="190"/>
      <c r="K27" s="190">
        <v>25</v>
      </c>
      <c r="L27" s="191">
        <f t="shared" si="0"/>
        <v>25</v>
      </c>
      <c r="M27" s="192">
        <f t="shared" si="1"/>
        <v>50</v>
      </c>
      <c r="N27" s="190">
        <v>2</v>
      </c>
      <c r="O27" s="193" t="s">
        <v>4</v>
      </c>
      <c r="P27" s="189"/>
      <c r="Q27" s="190"/>
      <c r="R27" s="190"/>
      <c r="S27" s="190"/>
      <c r="T27" s="190"/>
      <c r="U27" s="190"/>
      <c r="V27" s="190"/>
      <c r="W27" s="190"/>
      <c r="X27" s="191">
        <f t="shared" si="2"/>
        <v>0</v>
      </c>
      <c r="Y27" s="192">
        <f t="shared" si="3"/>
        <v>0</v>
      </c>
      <c r="Z27" s="194"/>
      <c r="AA27" s="195"/>
      <c r="AB27" s="196">
        <v>50</v>
      </c>
      <c r="AC27" s="200">
        <v>2</v>
      </c>
    </row>
    <row r="28" spans="1:29" ht="19.5" customHeight="1" thickBot="1">
      <c r="A28" s="174">
        <v>17</v>
      </c>
      <c r="B28" s="208" t="s">
        <v>148</v>
      </c>
      <c r="C28" s="209"/>
      <c r="D28" s="210"/>
      <c r="E28" s="211">
        <v>45</v>
      </c>
      <c r="F28" s="211"/>
      <c r="G28" s="211"/>
      <c r="H28" s="211"/>
      <c r="I28" s="211"/>
      <c r="J28" s="211"/>
      <c r="K28" s="211">
        <v>30</v>
      </c>
      <c r="L28" s="191">
        <f t="shared" si="0"/>
        <v>45</v>
      </c>
      <c r="M28" s="212">
        <f t="shared" si="1"/>
        <v>75</v>
      </c>
      <c r="N28" s="211">
        <v>3</v>
      </c>
      <c r="O28" s="213" t="s">
        <v>4</v>
      </c>
      <c r="P28" s="214"/>
      <c r="Q28" s="215">
        <v>30</v>
      </c>
      <c r="R28" s="215"/>
      <c r="S28" s="215"/>
      <c r="T28" s="215"/>
      <c r="U28" s="215"/>
      <c r="V28" s="215"/>
      <c r="W28" s="215">
        <v>20</v>
      </c>
      <c r="X28" s="216">
        <f t="shared" si="2"/>
        <v>30</v>
      </c>
      <c r="Y28" s="217">
        <f t="shared" si="3"/>
        <v>50</v>
      </c>
      <c r="Z28" s="218">
        <v>2</v>
      </c>
      <c r="AA28" s="219" t="s">
        <v>4</v>
      </c>
      <c r="AB28" s="220">
        <f t="shared" si="4"/>
        <v>125</v>
      </c>
      <c r="AC28" s="221">
        <f>Z28+N28</f>
        <v>5</v>
      </c>
    </row>
    <row r="29" spans="1:29" ht="13.5" thickBot="1">
      <c r="A29" s="400"/>
      <c r="B29" s="407"/>
      <c r="C29" s="409"/>
      <c r="D29" s="404"/>
      <c r="E29" s="178"/>
      <c r="F29" s="178"/>
      <c r="G29" s="178"/>
      <c r="H29" s="178"/>
      <c r="I29" s="178"/>
      <c r="J29" s="178"/>
      <c r="K29" s="178"/>
      <c r="L29" s="179"/>
      <c r="M29" s="180"/>
      <c r="N29" s="182"/>
      <c r="O29" s="222"/>
      <c r="P29" s="223"/>
      <c r="Q29" s="224"/>
      <c r="R29" s="224"/>
      <c r="S29" s="224"/>
      <c r="T29" s="224"/>
      <c r="U29" s="224"/>
      <c r="V29" s="224"/>
      <c r="W29" s="224"/>
      <c r="X29" s="225"/>
      <c r="Y29" s="226"/>
      <c r="Z29" s="227"/>
      <c r="AA29" s="228"/>
      <c r="AB29" s="229"/>
      <c r="AC29" s="230"/>
    </row>
    <row r="30" spans="1:29" ht="26.25" thickBot="1">
      <c r="A30" s="398"/>
      <c r="B30" s="231" t="s">
        <v>84</v>
      </c>
      <c r="C30" s="410" t="s">
        <v>64</v>
      </c>
      <c r="D30" s="397"/>
      <c r="E30" s="190">
        <v>15</v>
      </c>
      <c r="F30" s="190"/>
      <c r="G30" s="190"/>
      <c r="H30" s="190"/>
      <c r="I30" s="190"/>
      <c r="J30" s="190"/>
      <c r="K30" s="190"/>
      <c r="L30" s="191">
        <f t="shared" si="0"/>
        <v>15</v>
      </c>
      <c r="M30" s="192">
        <f t="shared" ref="M30:M36" si="6">SUM(D30:K30)</f>
        <v>15</v>
      </c>
      <c r="N30" s="232">
        <v>1</v>
      </c>
      <c r="O30" s="233" t="s">
        <v>4</v>
      </c>
      <c r="P30" s="189"/>
      <c r="Q30" s="190"/>
      <c r="R30" s="190"/>
      <c r="S30" s="190"/>
      <c r="T30" s="190"/>
      <c r="U30" s="190"/>
      <c r="V30" s="190"/>
      <c r="W30" s="190"/>
      <c r="X30" s="191">
        <f t="shared" si="2"/>
        <v>0</v>
      </c>
      <c r="Y30" s="192">
        <f t="shared" ref="Y30:Y36" si="7">SUM(P30:W30)</f>
        <v>0</v>
      </c>
      <c r="Z30" s="194"/>
      <c r="AA30" s="195"/>
      <c r="AB30" s="229"/>
      <c r="AC30" s="234"/>
    </row>
    <row r="31" spans="1:29" ht="26.25" thickBot="1">
      <c r="A31" s="398"/>
      <c r="B31" s="231" t="s">
        <v>85</v>
      </c>
      <c r="C31" s="410" t="s">
        <v>62</v>
      </c>
      <c r="D31" s="397"/>
      <c r="E31" s="190">
        <v>15</v>
      </c>
      <c r="F31" s="190"/>
      <c r="G31" s="190"/>
      <c r="H31" s="190"/>
      <c r="I31" s="190"/>
      <c r="J31" s="190"/>
      <c r="K31" s="190"/>
      <c r="L31" s="191">
        <f t="shared" si="0"/>
        <v>15</v>
      </c>
      <c r="M31" s="192">
        <f t="shared" si="6"/>
        <v>15</v>
      </c>
      <c r="N31" s="232">
        <v>1</v>
      </c>
      <c r="O31" s="233" t="s">
        <v>4</v>
      </c>
      <c r="P31" s="189"/>
      <c r="Q31" s="190"/>
      <c r="R31" s="190"/>
      <c r="S31" s="190"/>
      <c r="T31" s="190"/>
      <c r="U31" s="190"/>
      <c r="V31" s="190"/>
      <c r="W31" s="190"/>
      <c r="X31" s="191">
        <f t="shared" si="2"/>
        <v>0</v>
      </c>
      <c r="Y31" s="192">
        <f t="shared" si="7"/>
        <v>0</v>
      </c>
      <c r="Z31" s="194"/>
      <c r="AA31" s="195"/>
      <c r="AB31" s="235"/>
      <c r="AC31" s="234"/>
    </row>
    <row r="32" spans="1:29" ht="27" thickBot="1">
      <c r="A32" s="398"/>
      <c r="B32" s="231" t="s">
        <v>169</v>
      </c>
      <c r="C32" s="411" t="s">
        <v>170</v>
      </c>
      <c r="D32" s="397"/>
      <c r="E32" s="190"/>
      <c r="F32" s="190"/>
      <c r="G32" s="190"/>
      <c r="H32" s="190"/>
      <c r="I32" s="190"/>
      <c r="J32" s="190"/>
      <c r="K32" s="190"/>
      <c r="L32" s="191"/>
      <c r="M32" s="192"/>
      <c r="N32" s="232"/>
      <c r="O32" s="233"/>
      <c r="P32" s="189"/>
      <c r="Q32" s="232">
        <v>15</v>
      </c>
      <c r="R32" s="232"/>
      <c r="S32" s="232"/>
      <c r="T32" s="232"/>
      <c r="U32" s="232"/>
      <c r="V32" s="232"/>
      <c r="W32" s="232"/>
      <c r="X32" s="392">
        <v>15</v>
      </c>
      <c r="Y32" s="393">
        <v>15</v>
      </c>
      <c r="Z32" s="394"/>
      <c r="AA32" s="206" t="s">
        <v>4</v>
      </c>
      <c r="AB32" s="395"/>
      <c r="AC32" s="234"/>
    </row>
    <row r="33" spans="1:29" ht="27" thickBot="1">
      <c r="A33" s="398"/>
      <c r="B33" s="231" t="s">
        <v>171</v>
      </c>
      <c r="C33" s="411" t="s">
        <v>170</v>
      </c>
      <c r="D33" s="397"/>
      <c r="E33" s="190"/>
      <c r="F33" s="190"/>
      <c r="G33" s="190"/>
      <c r="H33" s="190"/>
      <c r="I33" s="190"/>
      <c r="J33" s="190"/>
      <c r="K33" s="190"/>
      <c r="L33" s="191"/>
      <c r="M33" s="192"/>
      <c r="N33" s="232"/>
      <c r="O33" s="233"/>
      <c r="P33" s="189"/>
      <c r="Q33" s="232">
        <v>15</v>
      </c>
      <c r="R33" s="232"/>
      <c r="S33" s="232"/>
      <c r="T33" s="232"/>
      <c r="U33" s="232"/>
      <c r="V33" s="232"/>
      <c r="W33" s="232"/>
      <c r="X33" s="392">
        <v>15</v>
      </c>
      <c r="Y33" s="393">
        <v>15</v>
      </c>
      <c r="Z33" s="394"/>
      <c r="AA33" s="206" t="s">
        <v>4</v>
      </c>
      <c r="AB33" s="395"/>
      <c r="AC33" s="234"/>
    </row>
    <row r="34" spans="1:29" ht="14.25" thickBot="1">
      <c r="A34" s="398"/>
      <c r="B34" s="231" t="s">
        <v>86</v>
      </c>
      <c r="C34" s="410" t="s">
        <v>52</v>
      </c>
      <c r="D34" s="397"/>
      <c r="E34" s="190"/>
      <c r="F34" s="190"/>
      <c r="G34" s="190"/>
      <c r="H34" s="190"/>
      <c r="I34" s="190"/>
      <c r="J34" s="190"/>
      <c r="K34" s="190"/>
      <c r="L34" s="191">
        <f t="shared" si="0"/>
        <v>0</v>
      </c>
      <c r="M34" s="192">
        <f t="shared" si="6"/>
        <v>0</v>
      </c>
      <c r="N34" s="232"/>
      <c r="O34" s="233"/>
      <c r="P34" s="236"/>
      <c r="Q34" s="232">
        <v>15</v>
      </c>
      <c r="R34" s="232"/>
      <c r="S34" s="232"/>
      <c r="T34" s="232"/>
      <c r="U34" s="232"/>
      <c r="V34" s="232"/>
      <c r="W34" s="232"/>
      <c r="X34" s="392">
        <f t="shared" si="2"/>
        <v>15</v>
      </c>
      <c r="Y34" s="393">
        <f t="shared" si="7"/>
        <v>15</v>
      </c>
      <c r="Z34" s="232">
        <v>1</v>
      </c>
      <c r="AA34" s="206" t="s">
        <v>4</v>
      </c>
      <c r="AB34" s="395"/>
      <c r="AC34" s="234"/>
    </row>
    <row r="35" spans="1:29" ht="27" thickBot="1">
      <c r="A35" s="398"/>
      <c r="B35" s="231" t="s">
        <v>102</v>
      </c>
      <c r="C35" s="410" t="s">
        <v>162</v>
      </c>
      <c r="D35" s="397"/>
      <c r="E35" s="190">
        <v>15</v>
      </c>
      <c r="F35" s="190"/>
      <c r="G35" s="190"/>
      <c r="H35" s="190"/>
      <c r="I35" s="190"/>
      <c r="J35" s="190"/>
      <c r="K35" s="190"/>
      <c r="L35" s="191">
        <f t="shared" si="0"/>
        <v>15</v>
      </c>
      <c r="M35" s="192">
        <f t="shared" si="6"/>
        <v>15</v>
      </c>
      <c r="N35" s="232">
        <v>1</v>
      </c>
      <c r="O35" s="233" t="s">
        <v>4</v>
      </c>
      <c r="P35" s="236"/>
      <c r="Q35" s="232"/>
      <c r="R35" s="232"/>
      <c r="S35" s="232"/>
      <c r="T35" s="232"/>
      <c r="U35" s="232"/>
      <c r="V35" s="232"/>
      <c r="W35" s="232"/>
      <c r="X35" s="392"/>
      <c r="Y35" s="393"/>
      <c r="Z35" s="232"/>
      <c r="AA35" s="206"/>
      <c r="AB35" s="395"/>
      <c r="AC35" s="234"/>
    </row>
    <row r="36" spans="1:29" ht="14.25" thickBot="1">
      <c r="A36" s="398"/>
      <c r="B36" s="399" t="s">
        <v>105</v>
      </c>
      <c r="C36" s="410" t="s">
        <v>163</v>
      </c>
      <c r="D36" s="405"/>
      <c r="E36" s="215"/>
      <c r="F36" s="215"/>
      <c r="G36" s="215"/>
      <c r="H36" s="215"/>
      <c r="I36" s="215"/>
      <c r="J36" s="215"/>
      <c r="K36" s="215"/>
      <c r="L36" s="216">
        <f t="shared" si="0"/>
        <v>0</v>
      </c>
      <c r="M36" s="217">
        <f t="shared" si="6"/>
        <v>0</v>
      </c>
      <c r="N36" s="237"/>
      <c r="O36" s="238"/>
      <c r="P36" s="239"/>
      <c r="Q36" s="237">
        <v>15</v>
      </c>
      <c r="R36" s="237"/>
      <c r="S36" s="237"/>
      <c r="T36" s="237"/>
      <c r="U36" s="237"/>
      <c r="V36" s="237"/>
      <c r="W36" s="237"/>
      <c r="X36" s="260">
        <f t="shared" si="2"/>
        <v>15</v>
      </c>
      <c r="Y36" s="396">
        <f t="shared" si="7"/>
        <v>15</v>
      </c>
      <c r="Z36" s="237">
        <v>1</v>
      </c>
      <c r="AA36" s="240" t="s">
        <v>4</v>
      </c>
      <c r="AB36" s="395"/>
      <c r="AC36" s="234"/>
    </row>
    <row r="37" spans="1:29" ht="13.5" thickBot="1">
      <c r="A37" s="401"/>
      <c r="B37" s="408" t="s">
        <v>5</v>
      </c>
      <c r="C37" s="241"/>
      <c r="D37" s="406">
        <f t="shared" ref="D37:K37" si="8">SUM(D12:D28)</f>
        <v>106</v>
      </c>
      <c r="E37" s="242">
        <f t="shared" si="8"/>
        <v>135</v>
      </c>
      <c r="F37" s="242">
        <f t="shared" si="8"/>
        <v>99</v>
      </c>
      <c r="G37" s="242">
        <f t="shared" si="8"/>
        <v>0</v>
      </c>
      <c r="H37" s="242">
        <f t="shared" si="8"/>
        <v>0</v>
      </c>
      <c r="I37" s="242">
        <f t="shared" si="8"/>
        <v>50</v>
      </c>
      <c r="J37" s="242">
        <f t="shared" si="8"/>
        <v>0</v>
      </c>
      <c r="K37" s="242">
        <f t="shared" si="8"/>
        <v>310</v>
      </c>
      <c r="L37" s="243">
        <f t="shared" si="0"/>
        <v>390</v>
      </c>
      <c r="M37" s="244">
        <f>SUM(M12:M28)</f>
        <v>700</v>
      </c>
      <c r="N37" s="242">
        <f>SUM(N12:N28)</f>
        <v>28</v>
      </c>
      <c r="O37" s="245"/>
      <c r="P37" s="246">
        <f t="shared" ref="P37:AA37" si="9">SUM(P12:P28)</f>
        <v>26</v>
      </c>
      <c r="Q37" s="247">
        <f t="shared" si="9"/>
        <v>114</v>
      </c>
      <c r="R37" s="247">
        <f t="shared" si="9"/>
        <v>100</v>
      </c>
      <c r="S37" s="247">
        <f t="shared" si="9"/>
        <v>0</v>
      </c>
      <c r="T37" s="247">
        <f t="shared" si="9"/>
        <v>0</v>
      </c>
      <c r="U37" s="247">
        <f t="shared" si="9"/>
        <v>275</v>
      </c>
      <c r="V37" s="247">
        <f t="shared" si="9"/>
        <v>0</v>
      </c>
      <c r="W37" s="247">
        <f t="shared" si="9"/>
        <v>235</v>
      </c>
      <c r="X37" s="248">
        <f t="shared" si="9"/>
        <v>515</v>
      </c>
      <c r="Y37" s="247">
        <f t="shared" si="9"/>
        <v>750</v>
      </c>
      <c r="Z37" s="247">
        <f t="shared" si="9"/>
        <v>30</v>
      </c>
      <c r="AA37" s="249">
        <f t="shared" si="9"/>
        <v>0</v>
      </c>
      <c r="AB37" s="250">
        <f>SUM(AB12:AB36)</f>
        <v>1450</v>
      </c>
      <c r="AC37" s="251">
        <f>Z37+N37</f>
        <v>58</v>
      </c>
    </row>
    <row r="38" spans="1:29" ht="13.5" thickBot="1">
      <c r="A38" s="402"/>
      <c r="B38" s="167" t="s">
        <v>1</v>
      </c>
      <c r="C38" s="167"/>
      <c r="D38" s="442">
        <f>M37</f>
        <v>700</v>
      </c>
      <c r="E38" s="442"/>
      <c r="F38" s="442"/>
      <c r="G38" s="442"/>
      <c r="H38" s="442"/>
      <c r="I38" s="442"/>
      <c r="J38" s="442"/>
      <c r="K38" s="443"/>
      <c r="L38" s="252"/>
      <c r="M38" s="252"/>
      <c r="N38" s="253"/>
      <c r="O38" s="254"/>
      <c r="P38" s="456">
        <f>Y37</f>
        <v>750</v>
      </c>
      <c r="Q38" s="442"/>
      <c r="R38" s="442"/>
      <c r="S38" s="442"/>
      <c r="T38" s="442"/>
      <c r="U38" s="442"/>
      <c r="V38" s="442"/>
      <c r="W38" s="443"/>
      <c r="X38" s="252"/>
      <c r="Y38" s="252"/>
      <c r="Z38" s="252"/>
      <c r="AA38" s="253"/>
      <c r="AB38" s="255">
        <f>P38+D38</f>
        <v>1450</v>
      </c>
      <c r="AC38" s="256"/>
    </row>
    <row r="39" spans="1:29" ht="13.5" thickBot="1">
      <c r="A39" s="403"/>
      <c r="B39" s="170" t="s">
        <v>18</v>
      </c>
      <c r="C39" s="170"/>
      <c r="D39" s="440">
        <f>L37</f>
        <v>390</v>
      </c>
      <c r="E39" s="440"/>
      <c r="F39" s="440"/>
      <c r="G39" s="440"/>
      <c r="H39" s="440"/>
      <c r="I39" s="440"/>
      <c r="J39" s="440"/>
      <c r="K39" s="441"/>
      <c r="L39" s="257"/>
      <c r="M39" s="257"/>
      <c r="N39" s="257"/>
      <c r="O39" s="257"/>
      <c r="P39" s="446">
        <f>X37</f>
        <v>515</v>
      </c>
      <c r="Q39" s="440"/>
      <c r="R39" s="440"/>
      <c r="S39" s="440"/>
      <c r="T39" s="440"/>
      <c r="U39" s="440"/>
      <c r="V39" s="440"/>
      <c r="W39" s="441"/>
      <c r="X39" s="257"/>
      <c r="Y39" s="257"/>
      <c r="Z39" s="257"/>
      <c r="AA39" s="257"/>
      <c r="AB39" s="258">
        <f>P39+D39</f>
        <v>905</v>
      </c>
      <c r="AC39" s="259"/>
    </row>
    <row r="40" spans="1:29">
      <c r="B40" s="14" t="s">
        <v>166</v>
      </c>
    </row>
    <row r="41" spans="1:29">
      <c r="B41" s="14" t="s">
        <v>120</v>
      </c>
      <c r="C41" s="42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43">
        <f>K37+W37</f>
        <v>545</v>
      </c>
    </row>
    <row r="42" spans="1:29">
      <c r="C42" s="42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4" spans="1:29">
      <c r="P44" s="14" t="s">
        <v>35</v>
      </c>
    </row>
    <row r="45" spans="1:29">
      <c r="P45" s="14" t="s">
        <v>36</v>
      </c>
    </row>
  </sheetData>
  <mergeCells count="12">
    <mergeCell ref="AB9:AB11"/>
    <mergeCell ref="AC9:AC11"/>
    <mergeCell ref="D10:N10"/>
    <mergeCell ref="P10:AA10"/>
    <mergeCell ref="P38:W38"/>
    <mergeCell ref="D39:K39"/>
    <mergeCell ref="D38:K38"/>
    <mergeCell ref="D9:AA9"/>
    <mergeCell ref="P39:W39"/>
    <mergeCell ref="A9:A11"/>
    <mergeCell ref="B9:B11"/>
    <mergeCell ref="C9:C11"/>
  </mergeCells>
  <pageMargins left="0.7" right="0.7" top="0.75" bottom="0.75" header="0.3" footer="0.3"/>
  <pageSetup paperSize="9" scale="49" orientation="landscape" r:id="rId1"/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view="pageBreakPreview" topLeftCell="A12" zoomScale="80" zoomScaleNormal="80" zoomScaleSheetLayoutView="80" workbookViewId="0">
      <selection activeCell="C19" sqref="C19"/>
    </sheetView>
  </sheetViews>
  <sheetFormatPr defaultColWidth="6.28515625" defaultRowHeight="12.75"/>
  <cols>
    <col min="1" max="1" width="4.7109375" style="29" customWidth="1"/>
    <col min="2" max="2" width="56.28515625" style="14" customWidth="1"/>
    <col min="3" max="3" width="45.7109375" style="14" customWidth="1"/>
    <col min="4" max="11" width="5.28515625" style="14" customWidth="1"/>
    <col min="12" max="12" width="5.7109375" style="14" customWidth="1"/>
    <col min="13" max="13" width="5.7109375" style="22" customWidth="1"/>
    <col min="14" max="15" width="5.7109375" style="14" customWidth="1"/>
    <col min="16" max="26" width="5.28515625" style="14" customWidth="1"/>
    <col min="27" max="29" width="5.7109375" style="14" customWidth="1"/>
    <col min="30" max="16384" width="6.28515625" style="14"/>
  </cols>
  <sheetData>
    <row r="1" spans="1:29" ht="15">
      <c r="A1" s="39"/>
      <c r="B1" s="261" t="s">
        <v>37</v>
      </c>
      <c r="C1" s="262" t="s">
        <v>20</v>
      </c>
      <c r="D1" s="263"/>
      <c r="E1" s="263"/>
      <c r="F1" s="263"/>
      <c r="G1" s="263"/>
      <c r="H1" s="264"/>
      <c r="I1" s="264"/>
      <c r="J1" s="264"/>
      <c r="K1" s="264"/>
      <c r="L1" s="264"/>
      <c r="M1" s="265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</row>
    <row r="2" spans="1:29" ht="15">
      <c r="A2" s="41"/>
      <c r="B2" s="261" t="s">
        <v>38</v>
      </c>
      <c r="C2" s="262" t="s">
        <v>58</v>
      </c>
      <c r="D2" s="263"/>
      <c r="E2" s="263"/>
      <c r="F2" s="263"/>
      <c r="G2" s="263"/>
      <c r="H2" s="266"/>
      <c r="I2" s="266"/>
      <c r="J2" s="266"/>
      <c r="K2" s="266"/>
      <c r="L2" s="266"/>
      <c r="M2" s="267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</row>
    <row r="3" spans="1:29" ht="15">
      <c r="A3" s="41"/>
      <c r="B3" s="261" t="s">
        <v>39</v>
      </c>
      <c r="C3" s="262"/>
      <c r="D3" s="263"/>
      <c r="E3" s="263"/>
      <c r="F3" s="263"/>
      <c r="G3" s="263"/>
      <c r="H3" s="266"/>
      <c r="I3" s="266"/>
      <c r="J3" s="266"/>
      <c r="K3" s="266"/>
      <c r="L3" s="266"/>
      <c r="M3" s="267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29" ht="15">
      <c r="A4" s="41"/>
      <c r="B4" s="261" t="s">
        <v>40</v>
      </c>
      <c r="C4" s="262" t="s">
        <v>59</v>
      </c>
      <c r="D4" s="263"/>
      <c r="E4" s="263"/>
      <c r="F4" s="263"/>
      <c r="G4" s="263"/>
      <c r="H4" s="266"/>
      <c r="I4" s="266"/>
      <c r="J4" s="266"/>
      <c r="K4" s="266"/>
      <c r="L4" s="266"/>
      <c r="M4" s="267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</row>
    <row r="5" spans="1:29" ht="15">
      <c r="A5" s="41"/>
      <c r="B5" s="261" t="s">
        <v>41</v>
      </c>
      <c r="C5" s="262" t="s">
        <v>22</v>
      </c>
      <c r="D5" s="263"/>
      <c r="E5" s="263"/>
      <c r="F5" s="263"/>
      <c r="G5" s="263"/>
      <c r="H5" s="266"/>
      <c r="I5" s="266"/>
      <c r="J5" s="266"/>
      <c r="K5" s="266"/>
      <c r="L5" s="266"/>
      <c r="M5" s="267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</row>
    <row r="6" spans="1:29" ht="15">
      <c r="A6" s="41"/>
      <c r="B6" s="261" t="s">
        <v>42</v>
      </c>
      <c r="C6" s="262" t="s">
        <v>127</v>
      </c>
      <c r="D6" s="263"/>
      <c r="E6" s="263"/>
      <c r="F6" s="263"/>
      <c r="G6" s="263"/>
      <c r="H6" s="266"/>
      <c r="I6" s="266"/>
      <c r="J6" s="266"/>
      <c r="K6" s="266"/>
      <c r="L6" s="266"/>
      <c r="M6" s="267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</row>
    <row r="7" spans="1:29" ht="15">
      <c r="A7" s="41"/>
      <c r="B7" s="261" t="s">
        <v>43</v>
      </c>
      <c r="C7" s="262" t="s">
        <v>88</v>
      </c>
      <c r="D7" s="263"/>
      <c r="E7" s="263"/>
      <c r="F7" s="263"/>
      <c r="G7" s="263"/>
      <c r="H7" s="266"/>
      <c r="I7" s="266"/>
      <c r="J7" s="266"/>
      <c r="K7" s="266"/>
      <c r="L7" s="266"/>
      <c r="M7" s="267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</row>
    <row r="8" spans="1:29" ht="15.75" thickBot="1">
      <c r="A8" s="41"/>
      <c r="B8" s="261"/>
      <c r="C8" s="262"/>
      <c r="D8" s="263"/>
      <c r="E8" s="263"/>
      <c r="F8" s="263"/>
      <c r="G8" s="263"/>
      <c r="H8" s="266"/>
      <c r="I8" s="263"/>
      <c r="J8" s="266"/>
      <c r="K8" s="266"/>
      <c r="L8" s="266"/>
      <c r="M8" s="267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</row>
    <row r="9" spans="1:29" ht="15.75" thickBot="1">
      <c r="A9" s="463" t="s">
        <v>0</v>
      </c>
      <c r="B9" s="465" t="s">
        <v>7</v>
      </c>
      <c r="C9" s="467" t="s">
        <v>6</v>
      </c>
      <c r="D9" s="461" t="s">
        <v>1</v>
      </c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9" t="s">
        <v>17</v>
      </c>
      <c r="AC9" s="472" t="s">
        <v>8</v>
      </c>
    </row>
    <row r="10" spans="1:29" ht="15.75" thickBot="1">
      <c r="A10" s="463"/>
      <c r="B10" s="465"/>
      <c r="C10" s="468"/>
      <c r="D10" s="474" t="s">
        <v>50</v>
      </c>
      <c r="E10" s="474"/>
      <c r="F10" s="474"/>
      <c r="G10" s="474"/>
      <c r="H10" s="474"/>
      <c r="I10" s="474"/>
      <c r="J10" s="474"/>
      <c r="K10" s="474"/>
      <c r="L10" s="474"/>
      <c r="M10" s="475"/>
      <c r="N10" s="475"/>
      <c r="O10" s="268"/>
      <c r="P10" s="476" t="s">
        <v>51</v>
      </c>
      <c r="Q10" s="474"/>
      <c r="R10" s="474"/>
      <c r="S10" s="474"/>
      <c r="T10" s="474"/>
      <c r="U10" s="474"/>
      <c r="V10" s="474"/>
      <c r="W10" s="477"/>
      <c r="X10" s="474"/>
      <c r="Y10" s="474"/>
      <c r="Z10" s="474"/>
      <c r="AA10" s="474"/>
      <c r="AB10" s="470"/>
      <c r="AC10" s="473"/>
    </row>
    <row r="11" spans="1:29" ht="182.25" thickBot="1">
      <c r="A11" s="464"/>
      <c r="B11" s="466"/>
      <c r="C11" s="468"/>
      <c r="D11" s="269" t="s">
        <v>9</v>
      </c>
      <c r="E11" s="269" t="s">
        <v>10</v>
      </c>
      <c r="F11" s="269" t="s">
        <v>11</v>
      </c>
      <c r="G11" s="269" t="s">
        <v>12</v>
      </c>
      <c r="H11" s="269" t="s">
        <v>13</v>
      </c>
      <c r="I11" s="269" t="s">
        <v>14</v>
      </c>
      <c r="J11" s="269" t="s">
        <v>15</v>
      </c>
      <c r="K11" s="270" t="s">
        <v>16</v>
      </c>
      <c r="L11" s="271" t="s">
        <v>124</v>
      </c>
      <c r="M11" s="272" t="s">
        <v>121</v>
      </c>
      <c r="N11" s="273" t="s">
        <v>2</v>
      </c>
      <c r="O11" s="274" t="s">
        <v>54</v>
      </c>
      <c r="P11" s="275" t="s">
        <v>9</v>
      </c>
      <c r="Q11" s="275" t="s">
        <v>10</v>
      </c>
      <c r="R11" s="269" t="s">
        <v>11</v>
      </c>
      <c r="S11" s="269" t="s">
        <v>12</v>
      </c>
      <c r="T11" s="269" t="s">
        <v>13</v>
      </c>
      <c r="U11" s="269" t="s">
        <v>14</v>
      </c>
      <c r="V11" s="269" t="s">
        <v>15</v>
      </c>
      <c r="W11" s="269" t="s">
        <v>19</v>
      </c>
      <c r="X11" s="271" t="s">
        <v>124</v>
      </c>
      <c r="Y11" s="276" t="s">
        <v>116</v>
      </c>
      <c r="Z11" s="269" t="s">
        <v>2</v>
      </c>
      <c r="AA11" s="274" t="s">
        <v>31</v>
      </c>
      <c r="AB11" s="471"/>
      <c r="AC11" s="473"/>
    </row>
    <row r="12" spans="1:29" ht="15">
      <c r="A12" s="32">
        <v>1</v>
      </c>
      <c r="B12" s="277" t="s">
        <v>89</v>
      </c>
      <c r="C12" s="278" t="s">
        <v>164</v>
      </c>
      <c r="D12" s="279">
        <v>16</v>
      </c>
      <c r="E12" s="280">
        <v>26</v>
      </c>
      <c r="F12" s="280">
        <v>14</v>
      </c>
      <c r="G12" s="280"/>
      <c r="H12" s="280"/>
      <c r="I12" s="280"/>
      <c r="J12" s="280"/>
      <c r="K12" s="280">
        <v>44</v>
      </c>
      <c r="L12" s="281">
        <f>SUM(D12:J12)</f>
        <v>56</v>
      </c>
      <c r="M12" s="282">
        <v>100</v>
      </c>
      <c r="N12" s="283">
        <v>4</v>
      </c>
      <c r="O12" s="284" t="s">
        <v>3</v>
      </c>
      <c r="P12" s="279"/>
      <c r="Q12" s="280"/>
      <c r="R12" s="280"/>
      <c r="S12" s="280"/>
      <c r="T12" s="280"/>
      <c r="U12" s="280"/>
      <c r="V12" s="280"/>
      <c r="W12" s="280"/>
      <c r="X12" s="281">
        <f>SUM(P12:V12)</f>
        <v>0</v>
      </c>
      <c r="Y12" s="282">
        <f>SUM(P12:W12)</f>
        <v>0</v>
      </c>
      <c r="Z12" s="283"/>
      <c r="AA12" s="284"/>
      <c r="AB12" s="285">
        <f>Y12+M12</f>
        <v>100</v>
      </c>
      <c r="AC12" s="286">
        <f>Z12+N12</f>
        <v>4</v>
      </c>
    </row>
    <row r="13" spans="1:29" ht="15">
      <c r="A13" s="33">
        <v>2</v>
      </c>
      <c r="B13" s="287" t="s">
        <v>46</v>
      </c>
      <c r="C13" s="288" t="s">
        <v>165</v>
      </c>
      <c r="D13" s="289"/>
      <c r="E13" s="290"/>
      <c r="F13" s="290"/>
      <c r="G13" s="290"/>
      <c r="H13" s="290"/>
      <c r="I13" s="290"/>
      <c r="J13" s="290"/>
      <c r="K13" s="290"/>
      <c r="L13" s="291">
        <f t="shared" ref="L13:L24" si="0">SUM(D13:J13)</f>
        <v>0</v>
      </c>
      <c r="M13" s="292">
        <f>SUM(D13:K13)</f>
        <v>0</v>
      </c>
      <c r="N13" s="293"/>
      <c r="O13" s="294"/>
      <c r="P13" s="289">
        <v>22</v>
      </c>
      <c r="Q13" s="290">
        <v>18</v>
      </c>
      <c r="R13" s="290">
        <v>10</v>
      </c>
      <c r="S13" s="290"/>
      <c r="T13" s="290"/>
      <c r="U13" s="290"/>
      <c r="V13" s="290"/>
      <c r="W13" s="290">
        <v>50</v>
      </c>
      <c r="X13" s="291">
        <f t="shared" ref="X13:X24" si="1">SUM(P13:V13)</f>
        <v>50</v>
      </c>
      <c r="Y13" s="292">
        <f t="shared" ref="Y13:Y24" si="2">SUM(P13:W13)</f>
        <v>100</v>
      </c>
      <c r="Z13" s="293">
        <v>4</v>
      </c>
      <c r="AA13" s="294" t="s">
        <v>3</v>
      </c>
      <c r="AB13" s="295">
        <f t="shared" ref="AB13:AB24" si="3">Y13+M13</f>
        <v>100</v>
      </c>
      <c r="AC13" s="296">
        <f t="shared" ref="AC13:AC24" si="4">Z13+N13</f>
        <v>4</v>
      </c>
    </row>
    <row r="14" spans="1:29" ht="15.75" thickBot="1">
      <c r="A14" s="33">
        <v>3</v>
      </c>
      <c r="B14" s="287" t="s">
        <v>47</v>
      </c>
      <c r="C14" s="288" t="s">
        <v>100</v>
      </c>
      <c r="D14" s="289">
        <v>16</v>
      </c>
      <c r="E14" s="290"/>
      <c r="F14" s="290"/>
      <c r="G14" s="290"/>
      <c r="H14" s="290"/>
      <c r="I14" s="290"/>
      <c r="J14" s="290"/>
      <c r="K14" s="290">
        <v>9</v>
      </c>
      <c r="L14" s="291">
        <f t="shared" si="0"/>
        <v>16</v>
      </c>
      <c r="M14" s="292">
        <v>25</v>
      </c>
      <c r="N14" s="293">
        <v>1</v>
      </c>
      <c r="O14" s="294" t="s">
        <v>4</v>
      </c>
      <c r="P14" s="289"/>
      <c r="Q14" s="290">
        <v>8</v>
      </c>
      <c r="R14" s="290">
        <v>26</v>
      </c>
      <c r="S14" s="290"/>
      <c r="T14" s="290"/>
      <c r="U14" s="290"/>
      <c r="V14" s="290"/>
      <c r="W14" s="290">
        <v>41</v>
      </c>
      <c r="X14" s="291">
        <f t="shared" si="1"/>
        <v>34</v>
      </c>
      <c r="Y14" s="292">
        <f t="shared" si="2"/>
        <v>75</v>
      </c>
      <c r="Z14" s="293">
        <v>3</v>
      </c>
      <c r="AA14" s="294" t="s">
        <v>3</v>
      </c>
      <c r="AB14" s="295">
        <f t="shared" si="3"/>
        <v>100</v>
      </c>
      <c r="AC14" s="296">
        <f t="shared" si="4"/>
        <v>4</v>
      </c>
    </row>
    <row r="15" spans="1:29" ht="15">
      <c r="A15" s="32">
        <v>4</v>
      </c>
      <c r="B15" s="287" t="s">
        <v>155</v>
      </c>
      <c r="C15" s="288" t="s">
        <v>144</v>
      </c>
      <c r="D15" s="297"/>
      <c r="E15" s="298"/>
      <c r="F15" s="298">
        <v>25</v>
      </c>
      <c r="G15" s="298"/>
      <c r="H15" s="298"/>
      <c r="I15" s="298"/>
      <c r="J15" s="298"/>
      <c r="K15" s="298">
        <v>25</v>
      </c>
      <c r="L15" s="291">
        <f t="shared" si="0"/>
        <v>25</v>
      </c>
      <c r="M15" s="292">
        <f>SUM(D15:K15)</f>
        <v>50</v>
      </c>
      <c r="N15" s="293">
        <v>2</v>
      </c>
      <c r="O15" s="294" t="s">
        <v>4</v>
      </c>
      <c r="P15" s="297"/>
      <c r="Q15" s="298"/>
      <c r="R15" s="298"/>
      <c r="S15" s="298"/>
      <c r="T15" s="298"/>
      <c r="U15" s="298"/>
      <c r="V15" s="298"/>
      <c r="W15" s="298"/>
      <c r="X15" s="291">
        <f t="shared" si="1"/>
        <v>0</v>
      </c>
      <c r="Y15" s="292">
        <f t="shared" si="2"/>
        <v>0</v>
      </c>
      <c r="Z15" s="293"/>
      <c r="AA15" s="294"/>
      <c r="AB15" s="295">
        <f t="shared" si="3"/>
        <v>50</v>
      </c>
      <c r="AC15" s="296">
        <f t="shared" si="4"/>
        <v>2</v>
      </c>
    </row>
    <row r="16" spans="1:29" ht="15">
      <c r="A16" s="33">
        <v>5</v>
      </c>
      <c r="B16" s="287" t="s">
        <v>90</v>
      </c>
      <c r="C16" s="288" t="s">
        <v>91</v>
      </c>
      <c r="D16" s="297">
        <v>6</v>
      </c>
      <c r="E16" s="298">
        <v>10</v>
      </c>
      <c r="F16" s="298"/>
      <c r="G16" s="298"/>
      <c r="H16" s="298"/>
      <c r="I16" s="298"/>
      <c r="J16" s="298"/>
      <c r="K16" s="298">
        <v>9</v>
      </c>
      <c r="L16" s="291">
        <f t="shared" si="0"/>
        <v>16</v>
      </c>
      <c r="M16" s="292">
        <v>25</v>
      </c>
      <c r="N16" s="293">
        <v>1</v>
      </c>
      <c r="O16" s="294" t="s">
        <v>4</v>
      </c>
      <c r="P16" s="297"/>
      <c r="Q16" s="298"/>
      <c r="R16" s="298"/>
      <c r="S16" s="298"/>
      <c r="T16" s="298"/>
      <c r="U16" s="298"/>
      <c r="V16" s="298"/>
      <c r="W16" s="298"/>
      <c r="X16" s="291">
        <f t="shared" si="1"/>
        <v>0</v>
      </c>
      <c r="Y16" s="292">
        <f t="shared" si="2"/>
        <v>0</v>
      </c>
      <c r="Z16" s="293"/>
      <c r="AA16" s="294"/>
      <c r="AB16" s="295">
        <f t="shared" si="3"/>
        <v>25</v>
      </c>
      <c r="AC16" s="296">
        <f t="shared" si="4"/>
        <v>1</v>
      </c>
    </row>
    <row r="17" spans="1:29" ht="15.75" thickBot="1">
      <c r="A17" s="33">
        <v>6</v>
      </c>
      <c r="B17" s="299" t="s">
        <v>134</v>
      </c>
      <c r="C17" s="288" t="s">
        <v>64</v>
      </c>
      <c r="D17" s="297">
        <v>25</v>
      </c>
      <c r="E17" s="298"/>
      <c r="F17" s="298">
        <v>50</v>
      </c>
      <c r="G17" s="298"/>
      <c r="H17" s="298"/>
      <c r="I17" s="298"/>
      <c r="J17" s="298"/>
      <c r="K17" s="298">
        <v>75</v>
      </c>
      <c r="L17" s="291">
        <f t="shared" si="0"/>
        <v>75</v>
      </c>
      <c r="M17" s="292">
        <f>SUM(D17:K17)</f>
        <v>150</v>
      </c>
      <c r="N17" s="293">
        <v>6</v>
      </c>
      <c r="O17" s="294" t="s">
        <v>3</v>
      </c>
      <c r="P17" s="297"/>
      <c r="Q17" s="298"/>
      <c r="R17" s="298"/>
      <c r="S17" s="298"/>
      <c r="T17" s="298"/>
      <c r="U17" s="298"/>
      <c r="V17" s="298"/>
      <c r="W17" s="298"/>
      <c r="X17" s="291">
        <f t="shared" si="1"/>
        <v>0</v>
      </c>
      <c r="Y17" s="292">
        <f t="shared" si="2"/>
        <v>0</v>
      </c>
      <c r="Z17" s="293"/>
      <c r="AA17" s="294"/>
      <c r="AB17" s="295">
        <f t="shared" si="3"/>
        <v>150</v>
      </c>
      <c r="AC17" s="296">
        <f t="shared" si="4"/>
        <v>6</v>
      </c>
    </row>
    <row r="18" spans="1:29" ht="15">
      <c r="A18" s="32">
        <v>7</v>
      </c>
      <c r="B18" s="299" t="s">
        <v>92</v>
      </c>
      <c r="C18" s="300" t="s">
        <v>125</v>
      </c>
      <c r="D18" s="301">
        <v>35</v>
      </c>
      <c r="E18" s="298">
        <v>10</v>
      </c>
      <c r="F18" s="298"/>
      <c r="G18" s="298"/>
      <c r="H18" s="298"/>
      <c r="I18" s="298"/>
      <c r="J18" s="298"/>
      <c r="K18" s="298">
        <v>30</v>
      </c>
      <c r="L18" s="291">
        <f t="shared" si="0"/>
        <v>45</v>
      </c>
      <c r="M18" s="292">
        <v>75</v>
      </c>
      <c r="N18" s="293">
        <v>3</v>
      </c>
      <c r="O18" s="294" t="s">
        <v>3</v>
      </c>
      <c r="P18" s="297"/>
      <c r="Q18" s="298"/>
      <c r="R18" s="298"/>
      <c r="S18" s="298"/>
      <c r="T18" s="298"/>
      <c r="U18" s="298"/>
      <c r="V18" s="298"/>
      <c r="W18" s="298"/>
      <c r="X18" s="291">
        <f t="shared" si="1"/>
        <v>0</v>
      </c>
      <c r="Y18" s="292">
        <f t="shared" si="2"/>
        <v>0</v>
      </c>
      <c r="Z18" s="293"/>
      <c r="AA18" s="294"/>
      <c r="AB18" s="295">
        <f t="shared" si="3"/>
        <v>75</v>
      </c>
      <c r="AC18" s="296">
        <f t="shared" si="4"/>
        <v>3</v>
      </c>
    </row>
    <row r="19" spans="1:29" ht="15">
      <c r="A19" s="33">
        <v>8</v>
      </c>
      <c r="B19" s="299" t="s">
        <v>145</v>
      </c>
      <c r="C19" s="300" t="s">
        <v>146</v>
      </c>
      <c r="D19" s="301"/>
      <c r="E19" s="298">
        <v>10</v>
      </c>
      <c r="F19" s="298">
        <v>15</v>
      </c>
      <c r="G19" s="298"/>
      <c r="H19" s="298"/>
      <c r="I19" s="298"/>
      <c r="J19" s="298"/>
      <c r="K19" s="298">
        <v>25</v>
      </c>
      <c r="L19" s="291">
        <f t="shared" si="0"/>
        <v>25</v>
      </c>
      <c r="M19" s="292">
        <v>50</v>
      </c>
      <c r="N19" s="293">
        <v>2</v>
      </c>
      <c r="O19" s="294"/>
      <c r="P19" s="297"/>
      <c r="Q19" s="298"/>
      <c r="R19" s="298"/>
      <c r="S19" s="298"/>
      <c r="T19" s="298"/>
      <c r="U19" s="298"/>
      <c r="V19" s="298"/>
      <c r="W19" s="298"/>
      <c r="X19" s="291"/>
      <c r="Y19" s="292">
        <f t="shared" si="2"/>
        <v>0</v>
      </c>
      <c r="Z19" s="293"/>
      <c r="AA19" s="294"/>
      <c r="AB19" s="295">
        <f t="shared" si="3"/>
        <v>50</v>
      </c>
      <c r="AC19" s="296">
        <f t="shared" si="4"/>
        <v>2</v>
      </c>
    </row>
    <row r="20" spans="1:29" ht="29.25" thickBot="1">
      <c r="A20" s="33">
        <v>9</v>
      </c>
      <c r="B20" s="299" t="s">
        <v>140</v>
      </c>
      <c r="C20" s="300" t="s">
        <v>156</v>
      </c>
      <c r="D20" s="301">
        <v>10</v>
      </c>
      <c r="E20" s="298">
        <v>20</v>
      </c>
      <c r="F20" s="298"/>
      <c r="G20" s="298"/>
      <c r="H20" s="298"/>
      <c r="I20" s="298"/>
      <c r="J20" s="298"/>
      <c r="K20" s="298">
        <v>20</v>
      </c>
      <c r="L20" s="291">
        <f t="shared" si="0"/>
        <v>30</v>
      </c>
      <c r="M20" s="292">
        <v>50</v>
      </c>
      <c r="N20" s="293">
        <v>2</v>
      </c>
      <c r="O20" s="294" t="s">
        <v>4</v>
      </c>
      <c r="P20" s="297"/>
      <c r="Q20" s="298"/>
      <c r="R20" s="298"/>
      <c r="S20" s="298"/>
      <c r="T20" s="298"/>
      <c r="U20" s="298"/>
      <c r="V20" s="298"/>
      <c r="W20" s="298"/>
      <c r="X20" s="291"/>
      <c r="Y20" s="292">
        <f t="shared" si="2"/>
        <v>0</v>
      </c>
      <c r="Z20" s="293"/>
      <c r="AA20" s="294"/>
      <c r="AB20" s="295">
        <f t="shared" si="3"/>
        <v>50</v>
      </c>
      <c r="AC20" s="296">
        <f t="shared" si="4"/>
        <v>2</v>
      </c>
    </row>
    <row r="21" spans="1:29" ht="15">
      <c r="A21" s="32">
        <v>10</v>
      </c>
      <c r="B21" s="299" t="s">
        <v>93</v>
      </c>
      <c r="C21" s="300" t="s">
        <v>70</v>
      </c>
      <c r="D21" s="297">
        <v>15</v>
      </c>
      <c r="E21" s="298"/>
      <c r="F21" s="298"/>
      <c r="G21" s="298"/>
      <c r="H21" s="298">
        <v>50</v>
      </c>
      <c r="I21" s="298"/>
      <c r="J21" s="298"/>
      <c r="K21" s="298">
        <v>35</v>
      </c>
      <c r="L21" s="291">
        <f t="shared" si="0"/>
        <v>65</v>
      </c>
      <c r="M21" s="292">
        <v>100</v>
      </c>
      <c r="N21" s="293">
        <v>4</v>
      </c>
      <c r="O21" s="294" t="s">
        <v>4</v>
      </c>
      <c r="P21" s="297"/>
      <c r="Q21" s="298"/>
      <c r="R21" s="298"/>
      <c r="S21" s="298"/>
      <c r="T21" s="298">
        <v>50</v>
      </c>
      <c r="U21" s="298"/>
      <c r="V21" s="298"/>
      <c r="W21" s="298">
        <v>25</v>
      </c>
      <c r="X21" s="291">
        <f t="shared" si="1"/>
        <v>50</v>
      </c>
      <c r="Y21" s="292">
        <f t="shared" si="2"/>
        <v>75</v>
      </c>
      <c r="Z21" s="293">
        <v>3</v>
      </c>
      <c r="AA21" s="294" t="s">
        <v>3</v>
      </c>
      <c r="AB21" s="295">
        <f t="shared" si="3"/>
        <v>175</v>
      </c>
      <c r="AC21" s="296">
        <f t="shared" si="4"/>
        <v>7</v>
      </c>
    </row>
    <row r="22" spans="1:29" s="22" customFormat="1" ht="15">
      <c r="A22" s="33">
        <v>11</v>
      </c>
      <c r="B22" s="299" t="s">
        <v>129</v>
      </c>
      <c r="C22" s="302"/>
      <c r="D22" s="303"/>
      <c r="E22" s="304"/>
      <c r="F22" s="304"/>
      <c r="G22" s="304"/>
      <c r="H22" s="304"/>
      <c r="I22" s="304"/>
      <c r="J22" s="298"/>
      <c r="K22" s="298"/>
      <c r="L22" s="291">
        <f t="shared" si="0"/>
        <v>0</v>
      </c>
      <c r="M22" s="292">
        <f>SUM(D22:K22)</f>
        <v>0</v>
      </c>
      <c r="N22" s="293"/>
      <c r="O22" s="294"/>
      <c r="P22" s="297"/>
      <c r="Q22" s="298">
        <v>5</v>
      </c>
      <c r="R22" s="298">
        <v>175</v>
      </c>
      <c r="S22" s="298"/>
      <c r="T22" s="298"/>
      <c r="U22" s="298"/>
      <c r="V22" s="298"/>
      <c r="W22" s="298">
        <v>70</v>
      </c>
      <c r="X22" s="291">
        <f t="shared" si="1"/>
        <v>180</v>
      </c>
      <c r="Y22" s="292">
        <f t="shared" si="2"/>
        <v>250</v>
      </c>
      <c r="Z22" s="293">
        <v>10</v>
      </c>
      <c r="AA22" s="294" t="s">
        <v>4</v>
      </c>
      <c r="AB22" s="295">
        <f t="shared" si="3"/>
        <v>250</v>
      </c>
      <c r="AC22" s="296">
        <f t="shared" si="4"/>
        <v>10</v>
      </c>
    </row>
    <row r="23" spans="1:29" s="22" customFormat="1" ht="15.75" thickBot="1">
      <c r="A23" s="33">
        <v>12</v>
      </c>
      <c r="B23" s="299" t="s">
        <v>130</v>
      </c>
      <c r="C23" s="302"/>
      <c r="D23" s="303"/>
      <c r="E23" s="304"/>
      <c r="F23" s="304"/>
      <c r="G23" s="304"/>
      <c r="H23" s="304"/>
      <c r="I23" s="305">
        <v>75</v>
      </c>
      <c r="J23" s="298"/>
      <c r="K23" s="298">
        <v>0</v>
      </c>
      <c r="L23" s="291">
        <f t="shared" si="0"/>
        <v>75</v>
      </c>
      <c r="M23" s="292">
        <v>75</v>
      </c>
      <c r="N23" s="293">
        <v>3</v>
      </c>
      <c r="O23" s="294"/>
      <c r="P23" s="297"/>
      <c r="Q23" s="298"/>
      <c r="R23" s="298"/>
      <c r="S23" s="298"/>
      <c r="T23" s="298"/>
      <c r="U23" s="305">
        <v>225</v>
      </c>
      <c r="V23" s="298"/>
      <c r="W23" s="298">
        <v>0</v>
      </c>
      <c r="X23" s="291">
        <v>225</v>
      </c>
      <c r="Y23" s="292">
        <f t="shared" si="2"/>
        <v>225</v>
      </c>
      <c r="Z23" s="293">
        <v>9</v>
      </c>
      <c r="AA23" s="306"/>
      <c r="AB23" s="295">
        <f t="shared" si="3"/>
        <v>300</v>
      </c>
      <c r="AC23" s="296">
        <f t="shared" si="4"/>
        <v>12</v>
      </c>
    </row>
    <row r="24" spans="1:29" ht="24.75" customHeight="1" thickBot="1">
      <c r="A24" s="32">
        <v>13</v>
      </c>
      <c r="B24" s="307" t="s">
        <v>149</v>
      </c>
      <c r="C24" s="308"/>
      <c r="D24" s="309"/>
      <c r="E24" s="310">
        <v>30</v>
      </c>
      <c r="F24" s="310"/>
      <c r="G24" s="310"/>
      <c r="H24" s="310"/>
      <c r="I24" s="310"/>
      <c r="J24" s="310"/>
      <c r="K24" s="310">
        <v>20</v>
      </c>
      <c r="L24" s="291">
        <f t="shared" si="0"/>
        <v>30</v>
      </c>
      <c r="M24" s="311">
        <f>SUM(D24:K24)</f>
        <v>50</v>
      </c>
      <c r="N24" s="312">
        <v>2</v>
      </c>
      <c r="O24" s="313" t="s">
        <v>4</v>
      </c>
      <c r="P24" s="309"/>
      <c r="Q24" s="310">
        <v>30</v>
      </c>
      <c r="R24" s="310"/>
      <c r="S24" s="310"/>
      <c r="T24" s="310"/>
      <c r="U24" s="310"/>
      <c r="V24" s="310"/>
      <c r="W24" s="310">
        <v>20</v>
      </c>
      <c r="X24" s="314">
        <f t="shared" si="1"/>
        <v>30</v>
      </c>
      <c r="Y24" s="311">
        <f t="shared" si="2"/>
        <v>50</v>
      </c>
      <c r="Z24" s="315">
        <v>2</v>
      </c>
      <c r="AA24" s="313" t="s">
        <v>4</v>
      </c>
      <c r="AB24" s="316">
        <f t="shared" si="3"/>
        <v>100</v>
      </c>
      <c r="AC24" s="317">
        <f t="shared" si="4"/>
        <v>4</v>
      </c>
    </row>
    <row r="25" spans="1:29" ht="33.75" customHeight="1" thickBot="1">
      <c r="A25" s="46"/>
      <c r="B25" s="318" t="s">
        <v>99</v>
      </c>
      <c r="C25" s="319" t="s">
        <v>70</v>
      </c>
      <c r="D25" s="320"/>
      <c r="E25" s="321">
        <v>15</v>
      </c>
      <c r="F25" s="321"/>
      <c r="G25" s="321"/>
      <c r="H25" s="321"/>
      <c r="I25" s="321"/>
      <c r="J25" s="321"/>
      <c r="K25" s="321"/>
      <c r="L25" s="322"/>
      <c r="M25" s="323"/>
      <c r="N25" s="324">
        <v>1</v>
      </c>
      <c r="O25" s="325" t="s">
        <v>4</v>
      </c>
      <c r="P25" s="326"/>
      <c r="Q25" s="327"/>
      <c r="R25" s="327"/>
      <c r="S25" s="327"/>
      <c r="T25" s="327"/>
      <c r="U25" s="327"/>
      <c r="V25" s="327"/>
      <c r="W25" s="328"/>
      <c r="X25" s="329"/>
      <c r="Y25" s="330"/>
      <c r="Z25" s="331">
        <f>SUM(Z12:Z23)</f>
        <v>29</v>
      </c>
      <c r="AA25" s="332"/>
      <c r="AB25" s="333"/>
      <c r="AC25" s="334"/>
    </row>
    <row r="26" spans="1:29" ht="51.75" customHeight="1" thickBot="1">
      <c r="A26" s="46"/>
      <c r="B26" s="335" t="s">
        <v>94</v>
      </c>
      <c r="C26" s="336" t="s">
        <v>62</v>
      </c>
      <c r="D26" s="337"/>
      <c r="E26" s="338">
        <v>15</v>
      </c>
      <c r="F26" s="338"/>
      <c r="G26" s="338"/>
      <c r="H26" s="338"/>
      <c r="I26" s="338"/>
      <c r="J26" s="338"/>
      <c r="K26" s="338"/>
      <c r="L26" s="339">
        <v>15</v>
      </c>
      <c r="M26" s="340"/>
      <c r="N26" s="341">
        <v>1</v>
      </c>
      <c r="O26" s="342" t="s">
        <v>4</v>
      </c>
      <c r="P26" s="343"/>
      <c r="Q26" s="344"/>
      <c r="R26" s="344"/>
      <c r="S26" s="344"/>
      <c r="T26" s="344"/>
      <c r="U26" s="344"/>
      <c r="V26" s="344"/>
      <c r="W26" s="344"/>
      <c r="X26" s="345"/>
      <c r="Y26" s="346"/>
      <c r="Z26" s="347"/>
      <c r="AA26" s="348"/>
      <c r="AB26" s="349"/>
      <c r="AC26" s="350"/>
    </row>
    <row r="27" spans="1:29" ht="39.75" customHeight="1" thickBot="1">
      <c r="A27" s="46"/>
      <c r="B27" s="335" t="s">
        <v>95</v>
      </c>
      <c r="C27" s="336" t="s">
        <v>64</v>
      </c>
      <c r="D27" s="351"/>
      <c r="E27" s="344"/>
      <c r="F27" s="344"/>
      <c r="G27" s="344"/>
      <c r="H27" s="344"/>
      <c r="I27" s="344"/>
      <c r="J27" s="344"/>
      <c r="K27" s="344"/>
      <c r="L27" s="345"/>
      <c r="M27" s="352"/>
      <c r="N27" s="353">
        <f>SUM(N12:N24)</f>
        <v>30</v>
      </c>
      <c r="O27" s="354"/>
      <c r="P27" s="355"/>
      <c r="Q27" s="338">
        <v>15</v>
      </c>
      <c r="R27" s="338"/>
      <c r="S27" s="338"/>
      <c r="T27" s="338"/>
      <c r="U27" s="338"/>
      <c r="V27" s="338"/>
      <c r="W27" s="338"/>
      <c r="X27" s="339">
        <v>15</v>
      </c>
      <c r="Y27" s="340"/>
      <c r="Z27" s="356">
        <v>1</v>
      </c>
      <c r="AA27" s="357" t="s">
        <v>4</v>
      </c>
      <c r="AB27" s="349"/>
      <c r="AC27" s="350"/>
    </row>
    <row r="28" spans="1:29" ht="21" customHeight="1" thickBot="1">
      <c r="A28" s="46"/>
      <c r="B28" s="358" t="s">
        <v>104</v>
      </c>
      <c r="C28" s="359" t="s">
        <v>103</v>
      </c>
      <c r="D28" s="351"/>
      <c r="E28" s="344">
        <v>15</v>
      </c>
      <c r="F28" s="344"/>
      <c r="G28" s="344"/>
      <c r="H28" s="344"/>
      <c r="I28" s="344"/>
      <c r="J28" s="344"/>
      <c r="K28" s="344"/>
      <c r="L28" s="345">
        <v>15</v>
      </c>
      <c r="M28" s="352"/>
      <c r="N28" s="353">
        <v>1</v>
      </c>
      <c r="O28" s="354" t="s">
        <v>4</v>
      </c>
      <c r="P28" s="355"/>
      <c r="Q28" s="338"/>
      <c r="R28" s="338"/>
      <c r="S28" s="338"/>
      <c r="T28" s="338"/>
      <c r="U28" s="338"/>
      <c r="V28" s="338"/>
      <c r="W28" s="338"/>
      <c r="X28" s="339"/>
      <c r="Y28" s="340"/>
      <c r="Z28" s="356"/>
      <c r="AA28" s="357"/>
      <c r="AB28" s="349"/>
      <c r="AC28" s="350"/>
    </row>
    <row r="29" spans="1:29" ht="18" customHeight="1" thickBot="1">
      <c r="A29" s="46"/>
      <c r="B29" s="358" t="s">
        <v>107</v>
      </c>
      <c r="C29" s="359" t="s">
        <v>106</v>
      </c>
      <c r="D29" s="351"/>
      <c r="E29" s="344"/>
      <c r="F29" s="344"/>
      <c r="G29" s="344"/>
      <c r="H29" s="344"/>
      <c r="I29" s="344"/>
      <c r="J29" s="344"/>
      <c r="K29" s="344"/>
      <c r="L29" s="345"/>
      <c r="M29" s="352"/>
      <c r="N29" s="353"/>
      <c r="O29" s="354"/>
      <c r="P29" s="355"/>
      <c r="Q29" s="338">
        <v>15</v>
      </c>
      <c r="R29" s="338"/>
      <c r="S29" s="338"/>
      <c r="T29" s="338"/>
      <c r="U29" s="338"/>
      <c r="V29" s="338"/>
      <c r="W29" s="338"/>
      <c r="X29" s="339">
        <v>15</v>
      </c>
      <c r="Y29" s="340"/>
      <c r="Z29" s="356">
        <v>1</v>
      </c>
      <c r="AA29" s="357" t="s">
        <v>4</v>
      </c>
      <c r="AB29" s="349"/>
      <c r="AC29" s="350"/>
    </row>
    <row r="30" spans="1:29" ht="18" customHeight="1" thickBot="1">
      <c r="A30" s="46"/>
      <c r="B30" s="335" t="s">
        <v>96</v>
      </c>
      <c r="C30" s="359" t="s">
        <v>74</v>
      </c>
      <c r="D30" s="351"/>
      <c r="E30" s="344"/>
      <c r="F30" s="344"/>
      <c r="G30" s="344"/>
      <c r="H30" s="344"/>
      <c r="I30" s="344"/>
      <c r="J30" s="344"/>
      <c r="K30" s="344"/>
      <c r="L30" s="345"/>
      <c r="M30" s="352"/>
      <c r="N30" s="353"/>
      <c r="O30" s="354"/>
      <c r="P30" s="360"/>
      <c r="Q30" s="361">
        <v>15</v>
      </c>
      <c r="R30" s="361"/>
      <c r="S30" s="361"/>
      <c r="T30" s="361"/>
      <c r="U30" s="361"/>
      <c r="V30" s="361"/>
      <c r="W30" s="361"/>
      <c r="X30" s="362">
        <v>15</v>
      </c>
      <c r="Y30" s="363"/>
      <c r="Z30" s="364">
        <v>1</v>
      </c>
      <c r="AA30" s="365" t="s">
        <v>4</v>
      </c>
      <c r="AB30" s="349"/>
      <c r="AC30" s="350"/>
    </row>
    <row r="31" spans="1:29" ht="15" thickBot="1">
      <c r="A31" s="47"/>
      <c r="B31" s="366" t="s">
        <v>5</v>
      </c>
      <c r="C31" s="367"/>
      <c r="D31" s="368">
        <f>SUM(D12:D24)</f>
        <v>123</v>
      </c>
      <c r="E31" s="369">
        <f t="shared" ref="E31:N31" si="5">SUM(E12:E24)</f>
        <v>106</v>
      </c>
      <c r="F31" s="369">
        <f t="shared" si="5"/>
        <v>104</v>
      </c>
      <c r="G31" s="369">
        <f t="shared" si="5"/>
        <v>0</v>
      </c>
      <c r="H31" s="369">
        <f t="shared" si="5"/>
        <v>50</v>
      </c>
      <c r="I31" s="369">
        <f t="shared" si="5"/>
        <v>75</v>
      </c>
      <c r="J31" s="369">
        <f t="shared" si="5"/>
        <v>0</v>
      </c>
      <c r="K31" s="369">
        <f t="shared" si="5"/>
        <v>292</v>
      </c>
      <c r="L31" s="369">
        <f t="shared" si="5"/>
        <v>458</v>
      </c>
      <c r="M31" s="369">
        <f>SUM(M12:M30)</f>
        <v>750</v>
      </c>
      <c r="N31" s="369">
        <f t="shared" si="5"/>
        <v>30</v>
      </c>
      <c r="O31" s="368"/>
      <c r="P31" s="370">
        <f>SUM(P12:P24)</f>
        <v>22</v>
      </c>
      <c r="Q31" s="370">
        <f t="shared" ref="Q31:Y31" si="6">SUM(Q12:Q24)</f>
        <v>61</v>
      </c>
      <c r="R31" s="370">
        <f t="shared" si="6"/>
        <v>211</v>
      </c>
      <c r="S31" s="370">
        <f t="shared" si="6"/>
        <v>0</v>
      </c>
      <c r="T31" s="370">
        <f t="shared" si="6"/>
        <v>50</v>
      </c>
      <c r="U31" s="370">
        <f t="shared" si="6"/>
        <v>225</v>
      </c>
      <c r="V31" s="370">
        <f t="shared" si="6"/>
        <v>0</v>
      </c>
      <c r="W31" s="370">
        <f t="shared" si="6"/>
        <v>206</v>
      </c>
      <c r="X31" s="370">
        <f t="shared" si="6"/>
        <v>569</v>
      </c>
      <c r="Y31" s="370">
        <f t="shared" si="6"/>
        <v>775</v>
      </c>
      <c r="Z31" s="370">
        <f>SUM(Z12:Z24)</f>
        <v>31</v>
      </c>
      <c r="AA31" s="368"/>
      <c r="AB31" s="370">
        <f>SUM(AB12:AB30)</f>
        <v>1525</v>
      </c>
      <c r="AC31" s="371">
        <f>SUM(AC12:AC30)</f>
        <v>61</v>
      </c>
    </row>
    <row r="32" spans="1:29" ht="15" thickBot="1">
      <c r="A32" s="48"/>
      <c r="B32" s="372" t="s">
        <v>1</v>
      </c>
      <c r="C32" s="373"/>
      <c r="D32" s="459">
        <f>M31</f>
        <v>750</v>
      </c>
      <c r="E32" s="459"/>
      <c r="F32" s="459"/>
      <c r="G32" s="459"/>
      <c r="H32" s="459"/>
      <c r="I32" s="459"/>
      <c r="J32" s="459"/>
      <c r="K32" s="460"/>
      <c r="L32" s="374"/>
      <c r="M32" s="375"/>
      <c r="N32" s="376"/>
      <c r="O32" s="377"/>
      <c r="P32" s="478">
        <f>Y31</f>
        <v>775</v>
      </c>
      <c r="Q32" s="459"/>
      <c r="R32" s="459"/>
      <c r="S32" s="459"/>
      <c r="T32" s="459"/>
      <c r="U32" s="459"/>
      <c r="V32" s="459"/>
      <c r="W32" s="479"/>
      <c r="X32" s="374"/>
      <c r="Y32" s="374"/>
      <c r="Z32" s="374"/>
      <c r="AA32" s="376"/>
      <c r="AB32" s="378">
        <f>P32+D32</f>
        <v>1525</v>
      </c>
      <c r="AC32" s="379"/>
    </row>
    <row r="33" spans="1:29" ht="15" thickBot="1">
      <c r="A33" s="26"/>
      <c r="B33" s="380" t="s">
        <v>18</v>
      </c>
      <c r="C33" s="381"/>
      <c r="D33" s="457">
        <f>L31</f>
        <v>458</v>
      </c>
      <c r="E33" s="457"/>
      <c r="F33" s="457"/>
      <c r="G33" s="457"/>
      <c r="H33" s="457"/>
      <c r="I33" s="457"/>
      <c r="J33" s="457"/>
      <c r="K33" s="458"/>
      <c r="L33" s="382"/>
      <c r="M33" s="383"/>
      <c r="N33" s="384"/>
      <c r="O33" s="382"/>
      <c r="P33" s="462">
        <f>X31</f>
        <v>569</v>
      </c>
      <c r="Q33" s="457"/>
      <c r="R33" s="457"/>
      <c r="S33" s="457"/>
      <c r="T33" s="457"/>
      <c r="U33" s="457"/>
      <c r="V33" s="457"/>
      <c r="W33" s="458"/>
      <c r="X33" s="382"/>
      <c r="Y33" s="382"/>
      <c r="Z33" s="382"/>
      <c r="AA33" s="384"/>
      <c r="AB33" s="385">
        <f>P33+D33</f>
        <v>1027</v>
      </c>
      <c r="AC33" s="386"/>
    </row>
    <row r="34" spans="1:29" ht="15">
      <c r="B34" s="263" t="s">
        <v>168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387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</row>
    <row r="35" spans="1:29" ht="14.25">
      <c r="B35" s="263" t="s">
        <v>120</v>
      </c>
      <c r="C35" s="388"/>
      <c r="D35" s="389"/>
      <c r="E35" s="389"/>
      <c r="F35" s="389"/>
      <c r="G35" s="389"/>
      <c r="H35" s="389"/>
      <c r="I35" s="389"/>
      <c r="J35" s="389"/>
      <c r="K35" s="389"/>
      <c r="L35" s="389"/>
      <c r="M35" s="390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263"/>
    </row>
    <row r="36" spans="1:29" ht="14.25">
      <c r="B36" s="263"/>
      <c r="C36" s="388"/>
      <c r="D36" s="389"/>
      <c r="E36" s="389"/>
      <c r="F36" s="389"/>
      <c r="G36" s="389"/>
      <c r="H36" s="389"/>
      <c r="I36" s="389"/>
      <c r="J36" s="389"/>
      <c r="K36" s="389"/>
      <c r="L36" s="389"/>
      <c r="M36" s="390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 t="s">
        <v>123</v>
      </c>
      <c r="AB36" s="391">
        <f>W31+K31</f>
        <v>498</v>
      </c>
      <c r="AC36" s="263"/>
    </row>
    <row r="37" spans="1:29" ht="14.25">
      <c r="B37" s="388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387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</row>
    <row r="38" spans="1:29" ht="14.25"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387"/>
      <c r="N38" s="263"/>
      <c r="O38" s="263"/>
      <c r="P38" s="263" t="s">
        <v>35</v>
      </c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</row>
    <row r="39" spans="1:29" ht="14.25"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387"/>
      <c r="N39" s="263"/>
      <c r="O39" s="263"/>
      <c r="P39" s="263" t="s">
        <v>36</v>
      </c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</row>
  </sheetData>
  <mergeCells count="12">
    <mergeCell ref="AB9:AB11"/>
    <mergeCell ref="AC9:AC11"/>
    <mergeCell ref="D10:N10"/>
    <mergeCell ref="P10:AA10"/>
    <mergeCell ref="P32:W32"/>
    <mergeCell ref="D33:K33"/>
    <mergeCell ref="D32:K32"/>
    <mergeCell ref="D9:AA9"/>
    <mergeCell ref="P33:W33"/>
    <mergeCell ref="A9:A11"/>
    <mergeCell ref="B9:B11"/>
    <mergeCell ref="C9:C11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X18"/>
  <sheetViews>
    <sheetView view="pageBreakPreview" zoomScale="60" zoomScaleNormal="100" workbookViewId="0">
      <selection activeCell="H8" sqref="H8"/>
    </sheetView>
  </sheetViews>
  <sheetFormatPr defaultRowHeight="12.75"/>
  <sheetData>
    <row r="5" spans="2:24" ht="13.5" thickBot="1"/>
    <row r="6" spans="2:24" ht="13.5" thickBot="1">
      <c r="C6" s="480" t="s">
        <v>1</v>
      </c>
      <c r="D6" s="481"/>
      <c r="E6" s="481"/>
      <c r="F6" s="481"/>
      <c r="G6" s="481"/>
      <c r="H6" s="481"/>
      <c r="I6" s="481"/>
      <c r="J6" s="481"/>
      <c r="K6" s="481"/>
      <c r="L6" s="482"/>
    </row>
    <row r="7" spans="2:24" ht="26.25" thickBot="1">
      <c r="B7" s="1" t="s">
        <v>114</v>
      </c>
      <c r="C7" s="2" t="s">
        <v>108</v>
      </c>
      <c r="D7" s="2" t="s">
        <v>109</v>
      </c>
      <c r="E7" s="2" t="s">
        <v>12</v>
      </c>
      <c r="F7" s="2" t="s">
        <v>13</v>
      </c>
      <c r="G7" s="2" t="s">
        <v>14</v>
      </c>
      <c r="H7" s="2" t="s">
        <v>110</v>
      </c>
      <c r="I7" s="4" t="s">
        <v>111</v>
      </c>
      <c r="J7" s="2" t="s">
        <v>112</v>
      </c>
      <c r="K7" s="2" t="s">
        <v>113</v>
      </c>
      <c r="L7" s="3" t="s">
        <v>2</v>
      </c>
    </row>
    <row r="8" spans="2:24" ht="13.5" thickBot="1">
      <c r="B8" s="5">
        <f>('I ROK'!D42+'I ROK'!P42+'II ROK'!D37+'II ROK'!P37+'III ROK'!D31+'III ROK'!P31)</f>
        <v>454</v>
      </c>
      <c r="C8" s="6">
        <f>('I ROK'!E42+'I ROK'!Q42+'II ROK'!E37+'II ROK'!Q37+'III ROK'!E31+'III ROK'!Q31)</f>
        <v>567</v>
      </c>
      <c r="D8" s="6">
        <f>('I ROK'!F42+'I ROK'!R42+'II ROK'!F37+'II ROK'!R37+'III ROK'!F31+'III ROK'!R31)</f>
        <v>868</v>
      </c>
      <c r="E8" s="6">
        <f>'I ROK'!G42+'I ROK'!S42+'II ROK'!G37+'II ROK'!S37+'III ROK'!G31+'III ROK'!S31</f>
        <v>0</v>
      </c>
      <c r="F8" s="6">
        <f>('I ROK'!H42+'I ROK'!T42+'III ROK'!I31+'III ROK'!T31)</f>
        <v>210</v>
      </c>
      <c r="G8" s="6">
        <f>('I ROK'!U42+'II ROK'!I37+'II ROK'!U37+'III ROK'!I31+'III ROK'!U31)</f>
        <v>850</v>
      </c>
      <c r="H8" s="6">
        <f>'I ROK'!J42+'I ROK'!V42+'II ROK'!J37+'II ROK'!V37+'III ROK'!J31+'III ROK'!V31</f>
        <v>0</v>
      </c>
      <c r="I8" s="8">
        <f>('I ROK'!K42+'I ROK'!W42+'II ROK'!K37+'II ROK'!W37+'III ROK'!K31+'III ROK'!W31)</f>
        <v>1642</v>
      </c>
      <c r="J8" s="7">
        <f>('I ROK'!L42+'I ROK'!X42+'II ROK'!L37+'II ROK'!X37+'III ROK'!L31+'III ROK'!X31)</f>
        <v>2924</v>
      </c>
      <c r="K8" s="10">
        <f>('I ROK'!AB43+'II ROK'!AB38+'III ROK'!AB32)</f>
        <v>4566</v>
      </c>
      <c r="L8" s="11">
        <f>'I ROK'!AC42+'II ROK'!AC37+'III ROK'!AC31</f>
        <v>180</v>
      </c>
    </row>
    <row r="11" spans="2:24">
      <c r="I11" s="9"/>
      <c r="J11" s="9"/>
      <c r="K11" s="9"/>
    </row>
    <row r="13" spans="2:24" s="14" customFormat="1" ht="15">
      <c r="B13" s="49" t="s">
        <v>167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2:24" s="14" customFormat="1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2:24" s="14" customForma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2:24" s="14" customForma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="14" customFormat="1"/>
    <row r="18" s="14" customFormat="1"/>
  </sheetData>
  <mergeCells count="1">
    <mergeCell ref="C6:L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 ROK</vt:lpstr>
      <vt:lpstr>II ROK</vt:lpstr>
      <vt:lpstr>III ROK</vt:lpstr>
      <vt:lpstr>podsumowanie</vt:lpstr>
      <vt:lpstr>'I ROK'!Obszar_wydruku</vt:lpstr>
      <vt:lpstr>'II ROK'!Obszar_wydruku</vt:lpstr>
      <vt:lpstr>podsumowanie!Obszar_wydruku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Izabela Wojciechowska</cp:lastModifiedBy>
  <cp:lastPrinted>2019-08-12T11:12:07Z</cp:lastPrinted>
  <dcterms:created xsi:type="dcterms:W3CDTF">1997-02-26T13:46:56Z</dcterms:created>
  <dcterms:modified xsi:type="dcterms:W3CDTF">2019-10-10T11:57:15Z</dcterms:modified>
</cp:coreProperties>
</file>