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89" activeTab="0"/>
  </bookViews>
  <sheets>
    <sheet name="I ROK" sheetId="1" r:id="rId1"/>
    <sheet name="II ROK" sheetId="2" r:id="rId2"/>
    <sheet name="III ROK" sheetId="3" r:id="rId3"/>
    <sheet name="IV ROK" sheetId="4" r:id="rId4"/>
    <sheet name="V ROK" sheetId="5" r:id="rId5"/>
    <sheet name="VI ROK" sheetId="6" r:id="rId6"/>
  </sheets>
  <definedNames>
    <definedName name="_xlnm.Print_Area" localSheetId="0">'I ROK'!$A$1:$AB$43</definedName>
  </definedNames>
  <calcPr fullCalcOnLoad="1"/>
</workbook>
</file>

<file path=xl/sharedStrings.xml><?xml version="1.0" encoding="utf-8"?>
<sst xmlns="http://schemas.openxmlformats.org/spreadsheetml/2006/main" count="524" uniqueCount="114">
  <si>
    <t>Lp.</t>
  </si>
  <si>
    <t>Liczba godzin</t>
  </si>
  <si>
    <t>ECTS</t>
  </si>
  <si>
    <t>E</t>
  </si>
  <si>
    <t>ZzO</t>
  </si>
  <si>
    <t>Razem</t>
  </si>
  <si>
    <t>Kierownik przedmiotu</t>
  </si>
  <si>
    <t xml:space="preserve">Przedmiot  </t>
  </si>
  <si>
    <t>Łączna liczba ECTS</t>
  </si>
  <si>
    <t>w</t>
  </si>
  <si>
    <t>sem</t>
  </si>
  <si>
    <t xml:space="preserve">ćw </t>
  </si>
  <si>
    <t xml:space="preserve">k </t>
  </si>
  <si>
    <t>zp</t>
  </si>
  <si>
    <t>pz</t>
  </si>
  <si>
    <t>E-l</t>
  </si>
  <si>
    <t>godziny sem.</t>
  </si>
  <si>
    <t>sam.</t>
  </si>
  <si>
    <t>Łączna liczba godzin</t>
  </si>
  <si>
    <t>Liczba godzin bez samokształcenia</t>
  </si>
  <si>
    <t>sam .</t>
  </si>
  <si>
    <t>FARMACEUTYCZNY</t>
  </si>
  <si>
    <t>FARMACJA</t>
  </si>
  <si>
    <t>STACJONARNE I NIESTACJONARNE</t>
  </si>
  <si>
    <t>Anatomia</t>
  </si>
  <si>
    <t>Semestr I - zimowy</t>
  </si>
  <si>
    <t>liczba godzin w semstrze</t>
  </si>
  <si>
    <t>Forma zaliczenia
E, ZzO, Z</t>
  </si>
  <si>
    <t>Biofizyka</t>
  </si>
  <si>
    <t>Biologia i genetyka</t>
  </si>
  <si>
    <t>Chemia ogólna i nieorganiczna</t>
  </si>
  <si>
    <t>Chemia organiczna</t>
  </si>
  <si>
    <t>Matematyka</t>
  </si>
  <si>
    <t>Technologia informacyjna</t>
  </si>
  <si>
    <t>Język obcy</t>
  </si>
  <si>
    <t>Język łaciński</t>
  </si>
  <si>
    <t xml:space="preserve">Forma zaliczenia
E, ZzO, Z </t>
  </si>
  <si>
    <t>Semestr II -  letni</t>
  </si>
  <si>
    <t>Wychowanie fizyczne</t>
  </si>
  <si>
    <t>Propedeutyka prawa</t>
  </si>
  <si>
    <t>Szkolenie BHP</t>
  </si>
  <si>
    <t>…………………………………………….</t>
  </si>
  <si>
    <t xml:space="preserve">          Podpis Dziekana/Prodziekana</t>
  </si>
  <si>
    <r>
      <rPr>
        <b/>
        <sz val="11"/>
        <rFont val="Times New Roman"/>
        <family val="1"/>
      </rPr>
      <t>w</t>
    </r>
    <r>
      <rPr>
        <sz val="11"/>
        <rFont val="Times New Roman"/>
        <family val="1"/>
      </rPr>
      <t xml:space="preserve"> - wykłady; </t>
    </r>
    <r>
      <rPr>
        <b/>
        <sz val="11"/>
        <rFont val="Times New Roman"/>
        <family val="1"/>
      </rPr>
      <t>sem</t>
    </r>
    <r>
      <rPr>
        <sz val="11"/>
        <rFont val="Times New Roman"/>
        <family val="1"/>
      </rPr>
      <t xml:space="preserve"> - seminarium; </t>
    </r>
    <r>
      <rPr>
        <b/>
        <sz val="11"/>
        <rFont val="Times New Roman"/>
        <family val="1"/>
      </rPr>
      <t>ćw</t>
    </r>
    <r>
      <rPr>
        <sz val="11"/>
        <rFont val="Times New Roman"/>
        <family val="1"/>
      </rPr>
      <t xml:space="preserve"> - ćwiczenia; </t>
    </r>
    <r>
      <rPr>
        <b/>
        <sz val="11"/>
        <rFont val="Times New Roman"/>
        <family val="1"/>
      </rPr>
      <t xml:space="preserve">k </t>
    </r>
    <r>
      <rPr>
        <sz val="11"/>
        <rFont val="Times New Roman"/>
        <family val="1"/>
      </rPr>
      <t xml:space="preserve">- zajęcia klinicnze; </t>
    </r>
    <r>
      <rPr>
        <b/>
        <sz val="11"/>
        <rFont val="Times New Roman"/>
        <family val="1"/>
      </rPr>
      <t>zp</t>
    </r>
    <r>
      <rPr>
        <sz val="11"/>
        <rFont val="Times New Roman"/>
        <family val="1"/>
      </rPr>
      <t xml:space="preserve"> - zajęcia praktyczne; </t>
    </r>
    <r>
      <rPr>
        <b/>
        <sz val="11"/>
        <rFont val="Times New Roman"/>
        <family val="1"/>
      </rPr>
      <t>pz</t>
    </r>
    <r>
      <rPr>
        <sz val="11"/>
        <rFont val="Times New Roman"/>
        <family val="1"/>
      </rPr>
      <t xml:space="preserve"> - praktyki zawodowe;</t>
    </r>
    <r>
      <rPr>
        <b/>
        <sz val="11"/>
        <rFont val="Times New Roman"/>
        <family val="1"/>
      </rPr>
      <t xml:space="preserve"> E-l</t>
    </r>
    <r>
      <rPr>
        <sz val="11"/>
        <rFont val="Times New Roman"/>
        <family val="1"/>
      </rPr>
      <t xml:space="preserve"> - e-learning; </t>
    </r>
    <r>
      <rPr>
        <b/>
        <sz val="11"/>
        <rFont val="Times New Roman"/>
        <family val="1"/>
      </rPr>
      <t>sam</t>
    </r>
    <r>
      <rPr>
        <sz val="11"/>
        <rFont val="Times New Roman"/>
        <family val="1"/>
      </rPr>
      <t xml:space="preserve"> - samoksztalcenie;</t>
    </r>
    <r>
      <rPr>
        <b/>
        <sz val="11"/>
        <rFont val="Times New Roman"/>
        <family val="1"/>
      </rPr>
      <t xml:space="preserve"> E</t>
    </r>
    <r>
      <rPr>
        <sz val="11"/>
        <rFont val="Times New Roman"/>
        <family val="1"/>
      </rPr>
      <t xml:space="preserve"> - egzamin; </t>
    </r>
    <r>
      <rPr>
        <b/>
        <sz val="11"/>
        <rFont val="Times New Roman"/>
        <family val="1"/>
      </rPr>
      <t>ZzO</t>
    </r>
    <r>
      <rPr>
        <sz val="11"/>
        <rFont val="Times New Roman"/>
        <family val="1"/>
      </rPr>
      <t xml:space="preserve"> - zaliczenie z oceną; </t>
    </r>
    <r>
      <rPr>
        <b/>
        <sz val="11"/>
        <rFont val="Times New Roman"/>
        <family val="1"/>
      </rPr>
      <t>Z</t>
    </r>
    <r>
      <rPr>
        <sz val="11"/>
        <rFont val="Times New Roman"/>
        <family val="1"/>
      </rPr>
      <t xml:space="preserve"> - zaliczenie</t>
    </r>
  </si>
  <si>
    <t>WYDZIAŁ/ODDZIAŁ:</t>
  </si>
  <si>
    <t>KIERUNEK:</t>
  </si>
  <si>
    <t>SPECJALNOŚĆ:</t>
  </si>
  <si>
    <t>POZIOM KSZTAŁCENIA:</t>
  </si>
  <si>
    <t>PROFIL KSZTAŁCENIA:</t>
  </si>
  <si>
    <t>FORMA STUDIÓW:</t>
  </si>
  <si>
    <t>ROK STUDIÓW:</t>
  </si>
  <si>
    <t>ROK AKADEMICKI:</t>
  </si>
  <si>
    <t>Biologia molekularna</t>
  </si>
  <si>
    <t>Biochemia</t>
  </si>
  <si>
    <t>Chemia analityczna</t>
  </si>
  <si>
    <t>Chemia fizyczna</t>
  </si>
  <si>
    <t>Fizjologia</t>
  </si>
  <si>
    <t>Immunologia</t>
  </si>
  <si>
    <t>Kwalifikowana pierwsza pomoc</t>
  </si>
  <si>
    <t>Mikrobiologia</t>
  </si>
  <si>
    <t>Historia farmacji</t>
  </si>
  <si>
    <t>Historia filozofii</t>
  </si>
  <si>
    <t>Psychologia i socjologia</t>
  </si>
  <si>
    <t>Semestr III - zimowy</t>
  </si>
  <si>
    <t>Semestr IV -  letni</t>
  </si>
  <si>
    <t>Semestr V - zimowy</t>
  </si>
  <si>
    <t>Semestr VI -  letni</t>
  </si>
  <si>
    <t>Etyka zawodowa</t>
  </si>
  <si>
    <t>Biotechnologia farmaceutyczna</t>
  </si>
  <si>
    <t>liczba godzin w semestrze</t>
  </si>
  <si>
    <t>Bromatologia</t>
  </si>
  <si>
    <t>Chemia leków</t>
  </si>
  <si>
    <t>Farmakognozja</t>
  </si>
  <si>
    <t>Higiena i epidemiologia</t>
  </si>
  <si>
    <t>Patofizjologia</t>
  </si>
  <si>
    <t>Technologia postaci leku I</t>
  </si>
  <si>
    <t>Praktyka wakacjyna (apteka ogólnodostępna)</t>
  </si>
  <si>
    <t>Forma zaliczenia E, ZzO, Z</t>
  </si>
  <si>
    <t>Farmakokinetyka</t>
  </si>
  <si>
    <t>Farmakologia i farmakodynamika</t>
  </si>
  <si>
    <t>Synteza i technologia środków leczniczych</t>
  </si>
  <si>
    <t>Technologia postaci leku II</t>
  </si>
  <si>
    <t>Toksykologia</t>
  </si>
  <si>
    <t>Ekonomika i zarządzanie w farmacji</t>
  </si>
  <si>
    <t>Farmacja praktyczna w aptece</t>
  </si>
  <si>
    <t xml:space="preserve">Leki pochodzenia naturalnego </t>
  </si>
  <si>
    <t>Opieka farmaceutyczna</t>
  </si>
  <si>
    <t>Farmakoterapia i informacja o lekach</t>
  </si>
  <si>
    <t>Prawo farmaceutyczne</t>
  </si>
  <si>
    <t>Technologia postaci leku III</t>
  </si>
  <si>
    <t>Ćwiczenia specjalistyczne i metodologia badań</t>
  </si>
  <si>
    <t>Praca magisterska</t>
  </si>
  <si>
    <r>
      <rPr>
        <b/>
        <sz val="9"/>
        <rFont val="Times New Roman"/>
        <family val="1"/>
      </rPr>
      <t>w</t>
    </r>
    <r>
      <rPr>
        <sz val="9"/>
        <rFont val="Times New Roman"/>
        <family val="1"/>
      </rPr>
      <t xml:space="preserve"> - wykłady; </t>
    </r>
    <r>
      <rPr>
        <b/>
        <sz val="9"/>
        <rFont val="Times New Roman"/>
        <family val="1"/>
      </rPr>
      <t>sem</t>
    </r>
    <r>
      <rPr>
        <sz val="9"/>
        <rFont val="Times New Roman"/>
        <family val="1"/>
      </rPr>
      <t xml:space="preserve"> - seminarium; </t>
    </r>
    <r>
      <rPr>
        <b/>
        <sz val="9"/>
        <rFont val="Times New Roman"/>
        <family val="1"/>
      </rPr>
      <t>ćw</t>
    </r>
    <r>
      <rPr>
        <sz val="9"/>
        <rFont val="Times New Roman"/>
        <family val="1"/>
      </rPr>
      <t xml:space="preserve"> - ćwiczenia; </t>
    </r>
    <r>
      <rPr>
        <b/>
        <sz val="9"/>
        <rFont val="Times New Roman"/>
        <family val="1"/>
      </rPr>
      <t xml:space="preserve">k </t>
    </r>
    <r>
      <rPr>
        <sz val="9"/>
        <rFont val="Times New Roman"/>
        <family val="1"/>
      </rPr>
      <t xml:space="preserve">- zajęcia klinicnze; </t>
    </r>
    <r>
      <rPr>
        <b/>
        <sz val="9"/>
        <rFont val="Times New Roman"/>
        <family val="1"/>
      </rPr>
      <t>zp</t>
    </r>
    <r>
      <rPr>
        <sz val="9"/>
        <rFont val="Times New Roman"/>
        <family val="1"/>
      </rPr>
      <t xml:space="preserve"> - zajęcia praktyczne; </t>
    </r>
    <r>
      <rPr>
        <b/>
        <sz val="9"/>
        <rFont val="Times New Roman"/>
        <family val="1"/>
      </rPr>
      <t>pz</t>
    </r>
    <r>
      <rPr>
        <sz val="9"/>
        <rFont val="Times New Roman"/>
        <family val="1"/>
      </rPr>
      <t xml:space="preserve"> - praktyki zawodowe;</t>
    </r>
    <r>
      <rPr>
        <b/>
        <sz val="9"/>
        <rFont val="Times New Roman"/>
        <family val="1"/>
      </rPr>
      <t xml:space="preserve"> E-l</t>
    </r>
    <r>
      <rPr>
        <sz val="9"/>
        <rFont val="Times New Roman"/>
        <family val="1"/>
      </rPr>
      <t xml:space="preserve"> - e-learning; </t>
    </r>
    <r>
      <rPr>
        <b/>
        <sz val="9"/>
        <rFont val="Times New Roman"/>
        <family val="1"/>
      </rPr>
      <t>sam</t>
    </r>
    <r>
      <rPr>
        <sz val="9"/>
        <rFont val="Times New Roman"/>
        <family val="1"/>
      </rPr>
      <t xml:space="preserve"> - samoksztalcenie;</t>
    </r>
    <r>
      <rPr>
        <b/>
        <sz val="9"/>
        <rFont val="Times New Roman"/>
        <family val="1"/>
      </rPr>
      <t xml:space="preserve"> E</t>
    </r>
    <r>
      <rPr>
        <sz val="9"/>
        <rFont val="Times New Roman"/>
        <family val="1"/>
      </rPr>
      <t xml:space="preserve"> - egzamin; </t>
    </r>
    <r>
      <rPr>
        <b/>
        <sz val="9"/>
        <rFont val="Times New Roman"/>
        <family val="1"/>
      </rPr>
      <t>ZzO</t>
    </r>
    <r>
      <rPr>
        <sz val="9"/>
        <rFont val="Times New Roman"/>
        <family val="1"/>
      </rPr>
      <t xml:space="preserve"> - zaliczenie z oceną; </t>
    </r>
    <r>
      <rPr>
        <b/>
        <sz val="9"/>
        <rFont val="Times New Roman"/>
        <family val="1"/>
      </rPr>
      <t>Z</t>
    </r>
    <r>
      <rPr>
        <sz val="9"/>
        <rFont val="Times New Roman"/>
        <family val="1"/>
      </rPr>
      <t xml:space="preserve"> - zaliczenie</t>
    </r>
  </si>
  <si>
    <t>Botanika farmaceutyczna</t>
  </si>
  <si>
    <t>Biofarmacja</t>
  </si>
  <si>
    <t>Praktyka wakacyjna apteka szpitalna (ewentualnie 2 tyg. laboratoria, instytucje, przemysł)</t>
  </si>
  <si>
    <t>liczba godzin kontaktowych</t>
  </si>
  <si>
    <t>OGÓLNOAKADEMICKI</t>
  </si>
  <si>
    <t xml:space="preserve">Praktyka zawodowa w aptece - 6-miesięczna praktyka w aptece ogólnodostępnej, z możliwością odbycia części praktyki w aptece szpitalnej </t>
  </si>
  <si>
    <t>Przedmioty fakultatywne (do wyboru)</t>
  </si>
  <si>
    <t>Farmacja szpitalna (gr. przedmiotów fakultatywnych)</t>
  </si>
  <si>
    <t>JEDNOLITE STUDIA MAGISTERSKIE</t>
  </si>
  <si>
    <t>---</t>
  </si>
  <si>
    <t>Semestr XI - zimowy</t>
  </si>
  <si>
    <t>Semestr IX - zimowy</t>
  </si>
  <si>
    <t>Semestr X -  letni</t>
  </si>
  <si>
    <t>Semestr VII - zimowy</t>
  </si>
  <si>
    <t>Semestr VIII -  letni</t>
  </si>
  <si>
    <t>Z</t>
  </si>
  <si>
    <t>PRAKTYCZNY</t>
  </si>
  <si>
    <t>2019/2020</t>
  </si>
  <si>
    <t>Przysposobienie biblioteczne</t>
  </si>
  <si>
    <t>Wstęp do farmacji</t>
  </si>
  <si>
    <t>STACJONARNE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</si>
</sst>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0"/>
    </font>
    <font>
      <sz val="11"/>
      <color indexed="8"/>
      <name val="Czcionka tekstu podstawowego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 CE"/>
      <family val="0"/>
    </font>
    <font>
      <sz val="10"/>
      <color indexed="10"/>
      <name val="Arial CE"/>
      <family val="0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 CE"/>
      <family val="0"/>
    </font>
    <font>
      <sz val="10"/>
      <color rgb="FFFF0000"/>
      <name val="Arial CE"/>
      <family val="0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4" fillId="0" borderId="0" xfId="0" applyFont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 textRotation="90"/>
    </xf>
    <xf numFmtId="0" fontId="26" fillId="0" borderId="14" xfId="0" applyFont="1" applyBorder="1" applyAlignment="1">
      <alignment horizontal="center" vertical="center" textRotation="90"/>
    </xf>
    <xf numFmtId="0" fontId="27" fillId="0" borderId="15" xfId="0" applyFont="1" applyFill="1" applyBorder="1" applyAlignment="1">
      <alignment horizontal="center"/>
    </xf>
    <xf numFmtId="1" fontId="27" fillId="0" borderId="16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 textRotation="90" wrapText="1"/>
    </xf>
    <xf numFmtId="0" fontId="27" fillId="0" borderId="18" xfId="0" applyFont="1" applyFill="1" applyBorder="1" applyAlignment="1">
      <alignment horizontal="center"/>
    </xf>
    <xf numFmtId="1" fontId="27" fillId="0" borderId="19" xfId="0" applyNumberFormat="1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6" fillId="0" borderId="11" xfId="0" applyFont="1" applyBorder="1" applyAlignment="1">
      <alignment wrapText="1"/>
    </xf>
    <xf numFmtId="0" fontId="26" fillId="0" borderId="2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14" xfId="0" applyFont="1" applyBorder="1" applyAlignment="1">
      <alignment wrapText="1"/>
    </xf>
    <xf numFmtId="1" fontId="26" fillId="0" borderId="11" xfId="0" applyNumberFormat="1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26" fillId="0" borderId="23" xfId="0" applyFont="1" applyFill="1" applyBorder="1" applyAlignment="1">
      <alignment vertical="center" wrapText="1"/>
    </xf>
    <xf numFmtId="0" fontId="25" fillId="0" borderId="14" xfId="0" applyFont="1" applyBorder="1" applyAlignment="1">
      <alignment horizontal="center" vertical="center" textRotation="90"/>
    </xf>
    <xf numFmtId="0" fontId="26" fillId="0" borderId="27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6" fillId="0" borderId="20" xfId="0" applyFont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0" fontId="25" fillId="0" borderId="28" xfId="0" applyFont="1" applyBorder="1" applyAlignment="1">
      <alignment/>
    </xf>
    <xf numFmtId="0" fontId="26" fillId="0" borderId="29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6" fillId="0" borderId="30" xfId="0" applyFont="1" applyFill="1" applyBorder="1" applyAlignment="1">
      <alignment vertical="center" wrapText="1"/>
    </xf>
    <xf numFmtId="0" fontId="26" fillId="0" borderId="3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6" fillId="0" borderId="27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1" fontId="27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1" fontId="27" fillId="0" borderId="33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/>
    </xf>
    <xf numFmtId="1" fontId="26" fillId="0" borderId="35" xfId="0" applyNumberFormat="1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37" xfId="0" applyFont="1" applyBorder="1" applyAlignment="1">
      <alignment horizontal="left" vertical="center" wrapText="1"/>
    </xf>
    <xf numFmtId="0" fontId="26" fillId="0" borderId="38" xfId="0" applyFont="1" applyFill="1" applyBorder="1" applyAlignment="1">
      <alignment vertical="center" wrapText="1"/>
    </xf>
    <xf numFmtId="0" fontId="26" fillId="0" borderId="13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25" fillId="0" borderId="37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7" fillId="0" borderId="18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1" fontId="27" fillId="0" borderId="19" xfId="0" applyNumberFormat="1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1" fontId="26" fillId="0" borderId="11" xfId="0" applyNumberFormat="1" applyFont="1" applyFill="1" applyBorder="1" applyAlignment="1">
      <alignment horizontal="center" vertical="center"/>
    </xf>
    <xf numFmtId="0" fontId="25" fillId="0" borderId="37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37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0" fontId="27" fillId="0" borderId="5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left" wrapText="1"/>
    </xf>
    <xf numFmtId="0" fontId="26" fillId="0" borderId="25" xfId="0" applyFont="1" applyBorder="1" applyAlignment="1">
      <alignment horizontal="left" wrapText="1"/>
    </xf>
    <xf numFmtId="0" fontId="26" fillId="0" borderId="30" xfId="0" applyFont="1" applyFill="1" applyBorder="1" applyAlignment="1">
      <alignment horizontal="left" wrapText="1"/>
    </xf>
    <xf numFmtId="0" fontId="26" fillId="0" borderId="2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7" fillId="0" borderId="11" xfId="0" applyFont="1" applyBorder="1" applyAlignment="1">
      <alignment horizontal="center" vertical="center"/>
    </xf>
    <xf numFmtId="0" fontId="26" fillId="0" borderId="53" xfId="0" applyFont="1" applyFill="1" applyBorder="1" applyAlignment="1">
      <alignment horizontal="left" wrapText="1"/>
    </xf>
    <xf numFmtId="0" fontId="27" fillId="0" borderId="54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5" fillId="0" borderId="20" xfId="0" applyFont="1" applyBorder="1" applyAlignment="1">
      <alignment/>
    </xf>
    <xf numFmtId="0" fontId="27" fillId="0" borderId="54" xfId="0" applyFont="1" applyFill="1" applyBorder="1" applyAlignment="1">
      <alignment horizontal="center"/>
    </xf>
    <xf numFmtId="0" fontId="27" fillId="0" borderId="57" xfId="0" applyFont="1" applyFill="1" applyBorder="1" applyAlignment="1">
      <alignment horizontal="center"/>
    </xf>
    <xf numFmtId="0" fontId="26" fillId="0" borderId="58" xfId="0" applyFont="1" applyFill="1" applyBorder="1" applyAlignment="1">
      <alignment horizontal="left" wrapText="1"/>
    </xf>
    <xf numFmtId="0" fontId="26" fillId="0" borderId="54" xfId="0" applyFont="1" applyFill="1" applyBorder="1" applyAlignment="1">
      <alignment horizontal="center"/>
    </xf>
    <xf numFmtId="0" fontId="26" fillId="0" borderId="55" xfId="0" applyFont="1" applyFill="1" applyBorder="1" applyAlignment="1">
      <alignment horizontal="center"/>
    </xf>
    <xf numFmtId="0" fontId="26" fillId="0" borderId="59" xfId="0" applyFont="1" applyFill="1" applyBorder="1" applyAlignment="1">
      <alignment vertical="center" wrapText="1"/>
    </xf>
    <xf numFmtId="0" fontId="26" fillId="0" borderId="39" xfId="0" applyFont="1" applyFill="1" applyBorder="1" applyAlignment="1">
      <alignment vertical="center" wrapText="1"/>
    </xf>
    <xf numFmtId="0" fontId="27" fillId="0" borderId="60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wrapText="1"/>
    </xf>
    <xf numFmtId="1" fontId="26" fillId="0" borderId="39" xfId="0" applyNumberFormat="1" applyFont="1" applyFill="1" applyBorder="1" applyAlignment="1">
      <alignment horizontal="center"/>
    </xf>
    <xf numFmtId="0" fontId="27" fillId="0" borderId="61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vertical="center"/>
    </xf>
    <xf numFmtId="0" fontId="27" fillId="0" borderId="65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/>
    </xf>
    <xf numFmtId="0" fontId="26" fillId="0" borderId="22" xfId="0" applyFont="1" applyBorder="1" applyAlignment="1">
      <alignment wrapText="1"/>
    </xf>
    <xf numFmtId="0" fontId="27" fillId="0" borderId="67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1" fontId="26" fillId="0" borderId="39" xfId="0" applyNumberFormat="1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6" fillId="0" borderId="58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vertical="center" wrapText="1"/>
    </xf>
    <xf numFmtId="0" fontId="26" fillId="0" borderId="49" xfId="0" applyFont="1" applyBorder="1" applyAlignment="1">
      <alignment vertical="center" wrapText="1"/>
    </xf>
    <xf numFmtId="0" fontId="26" fillId="0" borderId="22" xfId="0" applyFont="1" applyFill="1" applyBorder="1" applyAlignment="1">
      <alignment vertical="center" wrapText="1"/>
    </xf>
    <xf numFmtId="0" fontId="27" fillId="0" borderId="68" xfId="0" applyFont="1" applyFill="1" applyBorder="1" applyAlignment="1">
      <alignment horizontal="center" vertical="center"/>
    </xf>
    <xf numFmtId="1" fontId="27" fillId="0" borderId="43" xfId="0" applyNumberFormat="1" applyFont="1" applyFill="1" applyBorder="1" applyAlignment="1">
      <alignment horizontal="center" vertical="center"/>
    </xf>
    <xf numFmtId="1" fontId="27" fillId="0" borderId="44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/>
    </xf>
    <xf numFmtId="0" fontId="27" fillId="0" borderId="69" xfId="0" applyFont="1" applyFill="1" applyBorder="1" applyAlignment="1">
      <alignment horizontal="center"/>
    </xf>
    <xf numFmtId="0" fontId="26" fillId="0" borderId="60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6" fillId="0" borderId="37" xfId="0" applyFont="1" applyFill="1" applyBorder="1" applyAlignment="1">
      <alignment vertical="center" wrapText="1"/>
    </xf>
    <xf numFmtId="0" fontId="26" fillId="0" borderId="35" xfId="0" applyFont="1" applyFill="1" applyBorder="1" applyAlignment="1">
      <alignment vertical="center" wrapText="1"/>
    </xf>
    <xf numFmtId="0" fontId="27" fillId="0" borderId="0" xfId="0" applyFont="1" applyBorder="1" applyAlignment="1" quotePrefix="1">
      <alignment horizontal="left" vertical="center" wrapText="1"/>
    </xf>
    <xf numFmtId="0" fontId="26" fillId="24" borderId="39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 textRotation="90" wrapText="1"/>
    </xf>
    <xf numFmtId="0" fontId="27" fillId="24" borderId="62" xfId="0" applyFont="1" applyFill="1" applyBorder="1" applyAlignment="1">
      <alignment horizontal="center" vertical="center"/>
    </xf>
    <xf numFmtId="1" fontId="27" fillId="24" borderId="16" xfId="0" applyNumberFormat="1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27" fillId="24" borderId="64" xfId="0" applyFont="1" applyFill="1" applyBorder="1" applyAlignment="1">
      <alignment horizontal="center" vertical="center"/>
    </xf>
    <xf numFmtId="0" fontId="27" fillId="24" borderId="41" xfId="0" applyFont="1" applyFill="1" applyBorder="1" applyAlignment="1">
      <alignment horizontal="center" vertical="center"/>
    </xf>
    <xf numFmtId="0" fontId="27" fillId="24" borderId="65" xfId="0" applyFont="1" applyFill="1" applyBorder="1" applyAlignment="1">
      <alignment horizontal="center" vertical="center"/>
    </xf>
    <xf numFmtId="1" fontId="26" fillId="24" borderId="11" xfId="0" applyNumberFormat="1" applyFont="1" applyFill="1" applyBorder="1" applyAlignment="1">
      <alignment horizontal="center" vertical="center"/>
    </xf>
    <xf numFmtId="1" fontId="26" fillId="24" borderId="39" xfId="0" applyNumberFormat="1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1" fontId="26" fillId="24" borderId="22" xfId="0" applyNumberFormat="1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1" fontId="26" fillId="24" borderId="11" xfId="0" applyNumberFormat="1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0" fontId="26" fillId="24" borderId="20" xfId="0" applyFont="1" applyFill="1" applyBorder="1" applyAlignment="1">
      <alignment horizontal="center"/>
    </xf>
    <xf numFmtId="0" fontId="26" fillId="24" borderId="39" xfId="0" applyFont="1" applyFill="1" applyBorder="1" applyAlignment="1">
      <alignment horizontal="center"/>
    </xf>
    <xf numFmtId="1" fontId="26" fillId="24" borderId="21" xfId="0" applyNumberFormat="1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1" fontId="26" fillId="24" borderId="20" xfId="0" applyNumberFormat="1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54" xfId="0" applyFont="1" applyFill="1" applyBorder="1" applyAlignment="1">
      <alignment horizontal="center"/>
    </xf>
    <xf numFmtId="0" fontId="26" fillId="25" borderId="39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center" vertical="center" textRotation="90"/>
    </xf>
    <xf numFmtId="0" fontId="26" fillId="26" borderId="14" xfId="0" applyFont="1" applyFill="1" applyBorder="1" applyAlignment="1">
      <alignment horizontal="center" vertical="center" textRotation="90"/>
    </xf>
    <xf numFmtId="0" fontId="27" fillId="26" borderId="62" xfId="0" applyFont="1" applyFill="1" applyBorder="1" applyAlignment="1">
      <alignment horizontal="center" vertical="center"/>
    </xf>
    <xf numFmtId="1" fontId="27" fillId="26" borderId="16" xfId="0" applyNumberFormat="1" applyFont="1" applyFill="1" applyBorder="1" applyAlignment="1">
      <alignment horizontal="center" vertical="center"/>
    </xf>
    <xf numFmtId="0" fontId="27" fillId="26" borderId="16" xfId="0" applyFont="1" applyFill="1" applyBorder="1" applyAlignment="1">
      <alignment horizontal="center" vertical="center"/>
    </xf>
    <xf numFmtId="0" fontId="27" fillId="26" borderId="64" xfId="0" applyFont="1" applyFill="1" applyBorder="1" applyAlignment="1">
      <alignment horizontal="center" vertical="center"/>
    </xf>
    <xf numFmtId="0" fontId="27" fillId="26" borderId="41" xfId="0" applyFont="1" applyFill="1" applyBorder="1" applyAlignment="1">
      <alignment horizontal="center" vertical="center"/>
    </xf>
    <xf numFmtId="0" fontId="26" fillId="26" borderId="39" xfId="0" applyFont="1" applyFill="1" applyBorder="1" applyAlignment="1">
      <alignment horizontal="center" vertical="center"/>
    </xf>
    <xf numFmtId="1" fontId="26" fillId="26" borderId="11" xfId="0" applyNumberFormat="1" applyFont="1" applyFill="1" applyBorder="1" applyAlignment="1">
      <alignment horizontal="center" vertical="center"/>
    </xf>
    <xf numFmtId="1" fontId="26" fillId="25" borderId="11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1" fontId="37" fillId="24" borderId="28" xfId="0" applyNumberFormat="1" applyFont="1" applyFill="1" applyBorder="1" applyAlignment="1">
      <alignment horizontal="center" vertical="center"/>
    </xf>
    <xf numFmtId="0" fontId="27" fillId="26" borderId="15" xfId="0" applyFont="1" applyFill="1" applyBorder="1" applyAlignment="1">
      <alignment horizontal="center" vertical="center"/>
    </xf>
    <xf numFmtId="0" fontId="27" fillId="26" borderId="15" xfId="0" applyFont="1" applyFill="1" applyBorder="1" applyAlignment="1">
      <alignment horizontal="center"/>
    </xf>
    <xf numFmtId="0" fontId="27" fillId="26" borderId="54" xfId="0" applyFont="1" applyFill="1" applyBorder="1" applyAlignment="1">
      <alignment horizontal="center"/>
    </xf>
    <xf numFmtId="0" fontId="26" fillId="26" borderId="11" xfId="0" applyFont="1" applyFill="1" applyBorder="1" applyAlignment="1">
      <alignment horizontal="center"/>
    </xf>
    <xf numFmtId="0" fontId="26" fillId="26" borderId="54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center" vertical="center" textRotation="90" wrapText="1"/>
    </xf>
    <xf numFmtId="0" fontId="27" fillId="25" borderId="63" xfId="0" applyFont="1" applyFill="1" applyBorder="1" applyAlignment="1">
      <alignment horizontal="center" vertical="center"/>
    </xf>
    <xf numFmtId="0" fontId="27" fillId="25" borderId="16" xfId="0" applyFont="1" applyFill="1" applyBorder="1" applyAlignment="1">
      <alignment horizontal="center" vertical="center"/>
    </xf>
    <xf numFmtId="0" fontId="27" fillId="25" borderId="70" xfId="0" applyFont="1" applyFill="1" applyBorder="1" applyAlignment="1">
      <alignment horizontal="center" vertical="center"/>
    </xf>
    <xf numFmtId="0" fontId="27" fillId="25" borderId="15" xfId="0" applyFont="1" applyFill="1" applyBorder="1" applyAlignment="1">
      <alignment horizontal="center" vertical="center"/>
    </xf>
    <xf numFmtId="0" fontId="27" fillId="25" borderId="44" xfId="0" applyFont="1" applyFill="1" applyBorder="1" applyAlignment="1">
      <alignment horizontal="center" vertical="center"/>
    </xf>
    <xf numFmtId="0" fontId="27" fillId="25" borderId="54" xfId="0" applyFont="1" applyFill="1" applyBorder="1" applyAlignment="1">
      <alignment horizontal="center" vertical="center"/>
    </xf>
    <xf numFmtId="0" fontId="27" fillId="25" borderId="69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wrapText="1"/>
    </xf>
    <xf numFmtId="0" fontId="26" fillId="26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25" borderId="31" xfId="0" applyFont="1" applyFill="1" applyBorder="1" applyAlignment="1">
      <alignment horizontal="center" vertical="center"/>
    </xf>
    <xf numFmtId="1" fontId="27" fillId="25" borderId="27" xfId="0" applyNumberFormat="1" applyFont="1" applyFill="1" applyBorder="1" applyAlignment="1">
      <alignment horizontal="center" vertical="center"/>
    </xf>
    <xf numFmtId="1" fontId="27" fillId="25" borderId="34" xfId="0" applyNumberFormat="1" applyFont="1" applyFill="1" applyBorder="1" applyAlignment="1">
      <alignment horizontal="center" vertical="center"/>
    </xf>
    <xf numFmtId="1" fontId="27" fillId="25" borderId="15" xfId="0" applyNumberFormat="1" applyFont="1" applyFill="1" applyBorder="1" applyAlignment="1">
      <alignment horizontal="center" vertical="center"/>
    </xf>
    <xf numFmtId="1" fontId="27" fillId="25" borderId="44" xfId="0" applyNumberFormat="1" applyFont="1" applyFill="1" applyBorder="1" applyAlignment="1">
      <alignment horizontal="center" vertical="center"/>
    </xf>
    <xf numFmtId="1" fontId="27" fillId="25" borderId="70" xfId="0" applyNumberFormat="1" applyFont="1" applyFill="1" applyBorder="1" applyAlignment="1">
      <alignment horizontal="center" vertical="center"/>
    </xf>
    <xf numFmtId="1" fontId="26" fillId="25" borderId="11" xfId="0" applyNumberFormat="1" applyFont="1" applyFill="1" applyBorder="1" applyAlignment="1">
      <alignment horizontal="center"/>
    </xf>
    <xf numFmtId="1" fontId="27" fillId="24" borderId="44" xfId="0" applyNumberFormat="1" applyFont="1" applyFill="1" applyBorder="1" applyAlignment="1">
      <alignment horizontal="center" vertical="center"/>
    </xf>
    <xf numFmtId="1" fontId="27" fillId="26" borderId="44" xfId="0" applyNumberFormat="1" applyFont="1" applyFill="1" applyBorder="1" applyAlignment="1">
      <alignment horizontal="center" vertical="center"/>
    </xf>
    <xf numFmtId="0" fontId="27" fillId="26" borderId="65" xfId="0" applyFont="1" applyFill="1" applyBorder="1" applyAlignment="1">
      <alignment horizontal="center" vertical="center"/>
    </xf>
    <xf numFmtId="1" fontId="26" fillId="26" borderId="20" xfId="0" applyNumberFormat="1" applyFont="1" applyFill="1" applyBorder="1" applyAlignment="1">
      <alignment horizontal="center"/>
    </xf>
    <xf numFmtId="0" fontId="27" fillId="25" borderId="27" xfId="0" applyFont="1" applyFill="1" applyBorder="1" applyAlignment="1">
      <alignment horizontal="center" vertical="center"/>
    </xf>
    <xf numFmtId="1" fontId="26" fillId="25" borderId="20" xfId="0" applyNumberFormat="1" applyFont="1" applyFill="1" applyBorder="1" applyAlignment="1">
      <alignment horizontal="center"/>
    </xf>
    <xf numFmtId="1" fontId="27" fillId="24" borderId="27" xfId="0" applyNumberFormat="1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horizontal="center" vertical="center"/>
    </xf>
    <xf numFmtId="0" fontId="27" fillId="25" borderId="71" xfId="0" applyFont="1" applyFill="1" applyBorder="1" applyAlignment="1">
      <alignment horizontal="center" vertical="center"/>
    </xf>
    <xf numFmtId="1" fontId="27" fillId="26" borderId="27" xfId="0" applyNumberFormat="1" applyFont="1" applyFill="1" applyBorder="1" applyAlignment="1">
      <alignment horizontal="center" vertical="center"/>
    </xf>
    <xf numFmtId="0" fontId="27" fillId="26" borderId="27" xfId="0" applyFont="1" applyFill="1" applyBorder="1" applyAlignment="1">
      <alignment horizontal="center" vertical="center"/>
    </xf>
    <xf numFmtId="0" fontId="27" fillId="24" borderId="72" xfId="0" applyFont="1" applyFill="1" applyBorder="1" applyAlignment="1">
      <alignment horizontal="center" vertical="center"/>
    </xf>
    <xf numFmtId="0" fontId="27" fillId="25" borderId="34" xfId="0" applyFont="1" applyFill="1" applyBorder="1" applyAlignment="1">
      <alignment horizontal="center" vertical="center"/>
    </xf>
    <xf numFmtId="0" fontId="26" fillId="25" borderId="11" xfId="0" applyFont="1" applyFill="1" applyBorder="1" applyAlignment="1">
      <alignment horizontal="center"/>
    </xf>
    <xf numFmtId="0" fontId="27" fillId="24" borderId="54" xfId="0" applyFont="1" applyFill="1" applyBorder="1" applyAlignment="1">
      <alignment horizontal="center" vertical="center"/>
    </xf>
    <xf numFmtId="0" fontId="27" fillId="26" borderId="54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38" fillId="0" borderId="73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73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1" fontId="37" fillId="24" borderId="28" xfId="0" applyNumberFormat="1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 vertical="center" wrapText="1"/>
    </xf>
    <xf numFmtId="0" fontId="27" fillId="25" borderId="31" xfId="0" applyFont="1" applyFill="1" applyBorder="1" applyAlignment="1">
      <alignment horizontal="center" vertical="center" wrapText="1"/>
    </xf>
    <xf numFmtId="0" fontId="27" fillId="26" borderId="15" xfId="0" applyFont="1" applyFill="1" applyBorder="1" applyAlignment="1">
      <alignment horizontal="center" vertical="center" wrapText="1"/>
    </xf>
    <xf numFmtId="1" fontId="27" fillId="26" borderId="16" xfId="0" applyNumberFormat="1" applyFont="1" applyFill="1" applyBorder="1" applyAlignment="1">
      <alignment horizontal="center"/>
    </xf>
    <xf numFmtId="0" fontId="27" fillId="26" borderId="16" xfId="0" applyFont="1" applyFill="1" applyBorder="1" applyAlignment="1">
      <alignment horizontal="center"/>
    </xf>
    <xf numFmtId="0" fontId="27" fillId="26" borderId="44" xfId="0" applyFont="1" applyFill="1" applyBorder="1" applyAlignment="1">
      <alignment horizontal="center"/>
    </xf>
    <xf numFmtId="1" fontId="27" fillId="24" borderId="16" xfId="0" applyNumberFormat="1" applyFont="1" applyFill="1" applyBorder="1" applyAlignment="1">
      <alignment horizontal="center"/>
    </xf>
    <xf numFmtId="0" fontId="27" fillId="24" borderId="16" xfId="0" applyFont="1" applyFill="1" applyBorder="1" applyAlignment="1">
      <alignment horizontal="center"/>
    </xf>
    <xf numFmtId="0" fontId="27" fillId="24" borderId="44" xfId="0" applyFont="1" applyFill="1" applyBorder="1" applyAlignment="1">
      <alignment horizontal="center"/>
    </xf>
    <xf numFmtId="0" fontId="27" fillId="25" borderId="63" xfId="0" applyFont="1" applyFill="1" applyBorder="1" applyAlignment="1">
      <alignment horizontal="center"/>
    </xf>
    <xf numFmtId="0" fontId="27" fillId="25" borderId="16" xfId="0" applyFont="1" applyFill="1" applyBorder="1" applyAlignment="1">
      <alignment horizontal="center"/>
    </xf>
    <xf numFmtId="0" fontId="27" fillId="25" borderId="71" xfId="0" applyFont="1" applyFill="1" applyBorder="1" applyAlignment="1">
      <alignment horizontal="center"/>
    </xf>
    <xf numFmtId="0" fontId="27" fillId="25" borderId="31" xfId="0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1" fontId="38" fillId="0" borderId="28" xfId="0" applyNumberFormat="1" applyFont="1" applyFill="1" applyBorder="1" applyAlignment="1">
      <alignment horizontal="center"/>
    </xf>
    <xf numFmtId="1" fontId="37" fillId="0" borderId="28" xfId="0" applyNumberFormat="1" applyFont="1" applyFill="1" applyBorder="1" applyAlignment="1">
      <alignment horizontal="center"/>
    </xf>
    <xf numFmtId="0" fontId="26" fillId="24" borderId="54" xfId="0" applyFont="1" applyFill="1" applyBorder="1" applyAlignment="1">
      <alignment horizontal="center" vertical="center"/>
    </xf>
    <xf numFmtId="1" fontId="26" fillId="26" borderId="35" xfId="0" applyNumberFormat="1" applyFont="1" applyFill="1" applyBorder="1" applyAlignment="1">
      <alignment horizontal="center"/>
    </xf>
    <xf numFmtId="0" fontId="27" fillId="25" borderId="67" xfId="0" applyFont="1" applyFill="1" applyBorder="1" applyAlignment="1">
      <alignment horizontal="center" vertical="center"/>
    </xf>
    <xf numFmtId="1" fontId="26" fillId="26" borderId="39" xfId="0" applyNumberFormat="1" applyFont="1" applyFill="1" applyBorder="1" applyAlignment="1">
      <alignment horizontal="center"/>
    </xf>
    <xf numFmtId="0" fontId="26" fillId="0" borderId="30" xfId="0" applyFont="1" applyBorder="1" applyAlignment="1">
      <alignment vertical="center" wrapText="1"/>
    </xf>
    <xf numFmtId="0" fontId="27" fillId="25" borderId="41" xfId="0" applyFont="1" applyFill="1" applyBorder="1" applyAlignment="1">
      <alignment horizontal="center" vertical="center"/>
    </xf>
    <xf numFmtId="0" fontId="27" fillId="26" borderId="72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25" borderId="65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39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25" borderId="22" xfId="0" applyFont="1" applyFill="1" applyBorder="1" applyAlignment="1">
      <alignment horizontal="center" vertical="center"/>
    </xf>
    <xf numFmtId="0" fontId="26" fillId="25" borderId="58" xfId="0" applyFont="1" applyFill="1" applyBorder="1" applyAlignment="1">
      <alignment horizontal="center" vertical="center"/>
    </xf>
    <xf numFmtId="0" fontId="26" fillId="25" borderId="39" xfId="0" applyFont="1" applyFill="1" applyBorder="1" applyAlignment="1">
      <alignment horizontal="center" vertical="center"/>
    </xf>
    <xf numFmtId="0" fontId="37" fillId="24" borderId="17" xfId="0" applyFont="1" applyFill="1" applyBorder="1" applyAlignment="1">
      <alignment horizontal="center" vertical="center"/>
    </xf>
    <xf numFmtId="0" fontId="37" fillId="24" borderId="73" xfId="0" applyFont="1" applyFill="1" applyBorder="1" applyAlignment="1">
      <alignment horizontal="center" vertical="center"/>
    </xf>
    <xf numFmtId="0" fontId="37" fillId="24" borderId="13" xfId="0" applyFont="1" applyFill="1" applyBorder="1" applyAlignment="1">
      <alignment horizontal="center" vertical="center"/>
    </xf>
    <xf numFmtId="1" fontId="37" fillId="24" borderId="42" xfId="0" applyNumberFormat="1" applyFont="1" applyFill="1" applyBorder="1" applyAlignment="1">
      <alignment horizontal="center" vertical="center"/>
    </xf>
    <xf numFmtId="0" fontId="37" fillId="24" borderId="12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6" fillId="24" borderId="11" xfId="0" applyFont="1" applyFill="1" applyBorder="1" applyAlignment="1">
      <alignment horizontal="center" vertical="center" textRotation="90" wrapText="1"/>
    </xf>
    <xf numFmtId="0" fontId="25" fillId="24" borderId="11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5" fillId="0" borderId="20" xfId="0" applyFont="1" applyBorder="1" applyAlignment="1">
      <alignment horizontal="center" vertical="center" textRotation="90" wrapText="1"/>
    </xf>
    <xf numFmtId="0" fontId="37" fillId="24" borderId="17" xfId="0" applyFont="1" applyFill="1" applyBorder="1" applyAlignment="1">
      <alignment horizontal="center"/>
    </xf>
    <xf numFmtId="0" fontId="37" fillId="24" borderId="73" xfId="0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1" fontId="37" fillId="24" borderId="42" xfId="0" applyNumberFormat="1" applyFont="1" applyFill="1" applyBorder="1" applyAlignment="1">
      <alignment horizontal="center"/>
    </xf>
    <xf numFmtId="0" fontId="37" fillId="24" borderId="12" xfId="0" applyFont="1" applyFill="1" applyBorder="1" applyAlignment="1">
      <alignment horizontal="center"/>
    </xf>
    <xf numFmtId="0" fontId="26" fillId="25" borderId="22" xfId="0" applyFont="1" applyFill="1" applyBorder="1" applyAlignment="1">
      <alignment horizontal="center"/>
    </xf>
    <xf numFmtId="0" fontId="26" fillId="25" borderId="58" xfId="0" applyFont="1" applyFill="1" applyBorder="1" applyAlignment="1">
      <alignment horizontal="center"/>
    </xf>
    <xf numFmtId="0" fontId="26" fillId="25" borderId="39" xfId="0" applyFont="1" applyFill="1" applyBorder="1" applyAlignment="1">
      <alignment horizontal="center"/>
    </xf>
    <xf numFmtId="1" fontId="26" fillId="25" borderId="22" xfId="0" applyNumberFormat="1" applyFont="1" applyFill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1" fontId="37" fillId="24" borderId="0" xfId="0" applyNumberFormat="1" applyFont="1" applyFill="1" applyBorder="1" applyAlignment="1">
      <alignment horizont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" fontId="26" fillId="25" borderId="58" xfId="0" applyNumberFormat="1" applyFont="1" applyFill="1" applyBorder="1" applyAlignment="1">
      <alignment horizontal="center"/>
    </xf>
    <xf numFmtId="0" fontId="26" fillId="0" borderId="20" xfId="0" applyFont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/>
    </xf>
    <xf numFmtId="0" fontId="26" fillId="0" borderId="11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wrapText="1"/>
    </xf>
    <xf numFmtId="0" fontId="38" fillId="24" borderId="73" xfId="0" applyFont="1" applyFill="1" applyBorder="1" applyAlignment="1">
      <alignment horizontal="center"/>
    </xf>
    <xf numFmtId="0" fontId="38" fillId="24" borderId="13" xfId="0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0" fontId="38" fillId="0" borderId="73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6"/>
  <sheetViews>
    <sheetView tabSelected="1" view="pageBreakPreview" zoomScale="80" zoomScaleNormal="90" zoomScaleSheetLayoutView="80" zoomScalePageLayoutView="0" workbookViewId="0" topLeftCell="B19">
      <selection activeCell="R6" sqref="R6"/>
    </sheetView>
  </sheetViews>
  <sheetFormatPr defaultColWidth="9.00390625" defaultRowHeight="12.75"/>
  <cols>
    <col min="1" max="1" width="4.75390625" style="102" customWidth="1"/>
    <col min="2" max="2" width="45.75390625" style="0" customWidth="1"/>
    <col min="3" max="10" width="5.25390625" style="0" customWidth="1"/>
    <col min="11" max="14" width="5.75390625" style="0" customWidth="1"/>
    <col min="15" max="25" width="5.25390625" style="0" customWidth="1"/>
    <col min="26" max="26" width="5.75390625" style="0" customWidth="1"/>
    <col min="27" max="27" width="7.75390625" style="0" customWidth="1"/>
    <col min="28" max="28" width="5.75390625" style="0" customWidth="1"/>
  </cols>
  <sheetData>
    <row r="1" spans="1:33" ht="18.75">
      <c r="A1" s="125"/>
      <c r="B1" s="55" t="s">
        <v>44</v>
      </c>
      <c r="C1" s="355" t="s">
        <v>21</v>
      </c>
      <c r="D1" s="355"/>
      <c r="E1" s="355"/>
      <c r="F1" s="355"/>
      <c r="G1" s="355"/>
      <c r="H1" s="355"/>
      <c r="I1" s="355"/>
      <c r="J1" s="355"/>
      <c r="K1" s="10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1"/>
      <c r="AD1" s="1"/>
      <c r="AE1" s="1"/>
      <c r="AF1" s="1"/>
      <c r="AG1" s="1"/>
    </row>
    <row r="2" spans="1:33" ht="18.75">
      <c r="A2" s="125"/>
      <c r="B2" s="55" t="s">
        <v>45</v>
      </c>
      <c r="C2" s="355" t="s">
        <v>22</v>
      </c>
      <c r="D2" s="355"/>
      <c r="E2" s="355"/>
      <c r="F2" s="355"/>
      <c r="G2" s="355"/>
      <c r="H2" s="355"/>
      <c r="I2" s="355"/>
      <c r="J2" s="355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1"/>
      <c r="AD2" s="1"/>
      <c r="AE2" s="1"/>
      <c r="AF2" s="1"/>
      <c r="AG2" s="1"/>
    </row>
    <row r="3" spans="1:33" ht="18.75">
      <c r="A3" s="125"/>
      <c r="B3" s="55" t="s">
        <v>46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1"/>
      <c r="AD3" s="1"/>
      <c r="AE3" s="1"/>
      <c r="AF3" s="1"/>
      <c r="AG3" s="1"/>
    </row>
    <row r="4" spans="1:33" ht="18.75">
      <c r="A4" s="125"/>
      <c r="B4" s="55" t="s">
        <v>47</v>
      </c>
      <c r="C4" s="355" t="s">
        <v>101</v>
      </c>
      <c r="D4" s="355"/>
      <c r="E4" s="355"/>
      <c r="F4" s="355"/>
      <c r="G4" s="355"/>
      <c r="H4" s="355"/>
      <c r="I4" s="355"/>
      <c r="J4" s="355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11"/>
      <c r="AD4" s="1"/>
      <c r="AE4" s="1"/>
      <c r="AF4" s="1"/>
      <c r="AG4" s="1"/>
    </row>
    <row r="5" spans="1:33" ht="18.75">
      <c r="A5" s="125"/>
      <c r="B5" s="55" t="s">
        <v>48</v>
      </c>
      <c r="C5" s="355" t="s">
        <v>97</v>
      </c>
      <c r="D5" s="355"/>
      <c r="E5" s="355"/>
      <c r="F5" s="355"/>
      <c r="G5" s="355"/>
      <c r="H5" s="355"/>
      <c r="I5" s="355"/>
      <c r="J5" s="3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1"/>
      <c r="AD5" s="1"/>
      <c r="AE5" s="1"/>
      <c r="AF5" s="1"/>
      <c r="AG5" s="1"/>
    </row>
    <row r="6" spans="1:33" ht="18.75">
      <c r="A6" s="125"/>
      <c r="B6" s="55" t="s">
        <v>49</v>
      </c>
      <c r="C6" s="355" t="s">
        <v>113</v>
      </c>
      <c r="D6" s="355"/>
      <c r="E6" s="355"/>
      <c r="F6" s="355"/>
      <c r="G6" s="355"/>
      <c r="H6" s="355"/>
      <c r="I6" s="355"/>
      <c r="J6" s="355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1"/>
      <c r="AD6" s="1"/>
      <c r="AE6" s="1"/>
      <c r="AF6" s="1"/>
      <c r="AG6" s="1"/>
    </row>
    <row r="7" spans="1:33" ht="18.75">
      <c r="A7" s="125"/>
      <c r="B7" s="55" t="s">
        <v>50</v>
      </c>
      <c r="C7" s="355">
        <v>1</v>
      </c>
      <c r="D7" s="355"/>
      <c r="E7" s="355"/>
      <c r="F7" s="355"/>
      <c r="G7" s="355"/>
      <c r="H7" s="355"/>
      <c r="I7" s="355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1"/>
      <c r="AD7" s="1"/>
      <c r="AE7" s="1"/>
      <c r="AF7" s="1"/>
      <c r="AG7" s="1"/>
    </row>
    <row r="8" spans="1:33" ht="18.75">
      <c r="A8" s="125"/>
      <c r="B8" s="55" t="s">
        <v>51</v>
      </c>
      <c r="C8" s="355" t="s">
        <v>110</v>
      </c>
      <c r="D8" s="355"/>
      <c r="E8" s="355"/>
      <c r="F8" s="355"/>
      <c r="G8" s="355"/>
      <c r="H8" s="355"/>
      <c r="I8" s="355"/>
      <c r="J8" s="355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1"/>
      <c r="AD8" s="1"/>
      <c r="AE8" s="1"/>
      <c r="AF8" s="1"/>
      <c r="AG8" s="1"/>
    </row>
    <row r="9" spans="1:33" ht="18.75">
      <c r="A9" s="125"/>
      <c r="B9" s="15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1"/>
      <c r="AD9" s="1"/>
      <c r="AE9" s="1"/>
      <c r="AF9" s="1"/>
      <c r="AG9" s="1"/>
    </row>
    <row r="10" spans="1:33" ht="19.5" thickBot="1">
      <c r="A10" s="12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2"/>
      <c r="AC10" s="11"/>
      <c r="AD10" s="1"/>
      <c r="AE10" s="1"/>
      <c r="AF10" s="1"/>
      <c r="AG10" s="1"/>
    </row>
    <row r="11" spans="1:35" ht="15.75" thickBot="1">
      <c r="A11" s="307" t="s">
        <v>0</v>
      </c>
      <c r="B11" s="307" t="s">
        <v>7</v>
      </c>
      <c r="C11" s="308" t="s">
        <v>1</v>
      </c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23" t="s">
        <v>18</v>
      </c>
      <c r="AB11" s="321" t="s">
        <v>8</v>
      </c>
      <c r="AC11" s="13"/>
      <c r="AD11" s="2"/>
      <c r="AE11" s="2"/>
      <c r="AF11" s="2"/>
      <c r="AG11" s="2"/>
      <c r="AH11" s="3"/>
      <c r="AI11" s="3"/>
    </row>
    <row r="12" spans="1:35" ht="15.75" thickBot="1">
      <c r="A12" s="307"/>
      <c r="B12" s="307"/>
      <c r="C12" s="310" t="s">
        <v>25</v>
      </c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19"/>
      <c r="O12" s="312" t="s">
        <v>37</v>
      </c>
      <c r="P12" s="311"/>
      <c r="Q12" s="311"/>
      <c r="R12" s="311"/>
      <c r="S12" s="311"/>
      <c r="T12" s="311"/>
      <c r="U12" s="311"/>
      <c r="V12" s="312"/>
      <c r="W12" s="311"/>
      <c r="X12" s="311"/>
      <c r="Y12" s="311"/>
      <c r="Z12" s="311"/>
      <c r="AA12" s="324"/>
      <c r="AB12" s="322"/>
      <c r="AC12" s="13"/>
      <c r="AD12" s="2"/>
      <c r="AE12" s="2"/>
      <c r="AF12" s="2"/>
      <c r="AG12" s="2"/>
      <c r="AH12" s="3"/>
      <c r="AI12" s="3"/>
    </row>
    <row r="13" spans="1:35" ht="121.5" thickBot="1">
      <c r="A13" s="306"/>
      <c r="B13" s="307"/>
      <c r="C13" s="20" t="s">
        <v>9</v>
      </c>
      <c r="D13" s="21" t="s">
        <v>10</v>
      </c>
      <c r="E13" s="21" t="s">
        <v>11</v>
      </c>
      <c r="F13" s="21" t="s">
        <v>12</v>
      </c>
      <c r="G13" s="21" t="s">
        <v>13</v>
      </c>
      <c r="H13" s="21" t="s">
        <v>14</v>
      </c>
      <c r="I13" s="21" t="s">
        <v>15</v>
      </c>
      <c r="J13" s="219" t="s">
        <v>17</v>
      </c>
      <c r="K13" s="195" t="s">
        <v>26</v>
      </c>
      <c r="L13" s="237" t="s">
        <v>96</v>
      </c>
      <c r="M13" s="43" t="s">
        <v>2</v>
      </c>
      <c r="N13" s="25" t="s">
        <v>27</v>
      </c>
      <c r="O13" s="21" t="s">
        <v>9</v>
      </c>
      <c r="P13" s="20" t="s">
        <v>10</v>
      </c>
      <c r="Q13" s="21" t="s">
        <v>11</v>
      </c>
      <c r="R13" s="21" t="s">
        <v>12</v>
      </c>
      <c r="S13" s="21" t="s">
        <v>13</v>
      </c>
      <c r="T13" s="21" t="s">
        <v>14</v>
      </c>
      <c r="U13" s="21" t="s">
        <v>15</v>
      </c>
      <c r="V13" s="219" t="s">
        <v>20</v>
      </c>
      <c r="W13" s="195" t="s">
        <v>69</v>
      </c>
      <c r="X13" s="237" t="s">
        <v>96</v>
      </c>
      <c r="Y13" s="43" t="s">
        <v>2</v>
      </c>
      <c r="Z13" s="25" t="s">
        <v>36</v>
      </c>
      <c r="AA13" s="325"/>
      <c r="AB13" s="322"/>
      <c r="AC13" s="2"/>
      <c r="AD13" s="2"/>
      <c r="AE13" s="2"/>
      <c r="AF13" s="2"/>
      <c r="AG13" s="2"/>
      <c r="AH13" s="3"/>
      <c r="AI13" s="3"/>
    </row>
    <row r="14" spans="1:35" ht="28.5" customHeight="1" thickBot="1">
      <c r="A14" s="96">
        <v>1</v>
      </c>
      <c r="B14" s="49" t="s">
        <v>24</v>
      </c>
      <c r="C14" s="79">
        <v>12</v>
      </c>
      <c r="D14" s="58"/>
      <c r="E14" s="58">
        <v>18</v>
      </c>
      <c r="F14" s="58"/>
      <c r="G14" s="58"/>
      <c r="H14" s="58"/>
      <c r="I14" s="58"/>
      <c r="J14" s="220">
        <v>22</v>
      </c>
      <c r="K14" s="196">
        <f>SUM(C14:J14)</f>
        <v>52</v>
      </c>
      <c r="L14" s="238">
        <f>K14-J14</f>
        <v>30</v>
      </c>
      <c r="M14" s="149">
        <v>2</v>
      </c>
      <c r="N14" s="80" t="s">
        <v>4</v>
      </c>
      <c r="O14" s="79"/>
      <c r="P14" s="58"/>
      <c r="Q14" s="148"/>
      <c r="R14" s="148"/>
      <c r="S14" s="148"/>
      <c r="T14" s="148"/>
      <c r="U14" s="148"/>
      <c r="V14" s="220"/>
      <c r="W14" s="196"/>
      <c r="X14" s="238"/>
      <c r="Y14" s="149"/>
      <c r="Z14" s="80"/>
      <c r="AA14" s="203">
        <f>SUM(C14:J14)+SUM(O14:V14)</f>
        <v>52</v>
      </c>
      <c r="AB14" s="86">
        <f aca="true" t="shared" si="0" ref="AB14:AB26">SUM(M14+Y14)</f>
        <v>2</v>
      </c>
      <c r="AC14" s="2"/>
      <c r="AD14" s="2"/>
      <c r="AE14" s="2"/>
      <c r="AF14" s="2"/>
      <c r="AG14" s="2"/>
      <c r="AH14" s="3"/>
      <c r="AI14" s="3"/>
    </row>
    <row r="15" spans="1:35" ht="28.5" customHeight="1" thickBot="1">
      <c r="A15" s="97">
        <v>2</v>
      </c>
      <c r="B15" s="50" t="s">
        <v>28</v>
      </c>
      <c r="C15" s="81"/>
      <c r="D15" s="60"/>
      <c r="E15" s="60"/>
      <c r="F15" s="60"/>
      <c r="G15" s="60"/>
      <c r="H15" s="60"/>
      <c r="I15" s="60"/>
      <c r="J15" s="221"/>
      <c r="K15" s="197"/>
      <c r="L15" s="239"/>
      <c r="M15" s="155"/>
      <c r="N15" s="82"/>
      <c r="O15" s="81">
        <v>10</v>
      </c>
      <c r="P15" s="60"/>
      <c r="Q15" s="60"/>
      <c r="R15" s="60"/>
      <c r="S15" s="60">
        <v>20</v>
      </c>
      <c r="T15" s="60"/>
      <c r="U15" s="60"/>
      <c r="V15" s="221">
        <v>22</v>
      </c>
      <c r="W15" s="198">
        <f aca="true" t="shared" si="1" ref="W15:W26">SUM(O15:V15)</f>
        <v>52</v>
      </c>
      <c r="X15" s="239">
        <f aca="true" t="shared" si="2" ref="X15:X29">W15-V15</f>
        <v>30</v>
      </c>
      <c r="Y15" s="155">
        <v>2</v>
      </c>
      <c r="Z15" s="82" t="s">
        <v>4</v>
      </c>
      <c r="AA15" s="203">
        <f aca="true" t="shared" si="3" ref="AA15:AA21">SUM(C15:J15)+SUM(O15:V15)</f>
        <v>52</v>
      </c>
      <c r="AB15" s="86">
        <f t="shared" si="0"/>
        <v>2</v>
      </c>
      <c r="AC15" s="2"/>
      <c r="AD15" s="2"/>
      <c r="AE15" s="2"/>
      <c r="AF15" s="2"/>
      <c r="AG15" s="2"/>
      <c r="AH15" s="3"/>
      <c r="AI15" s="3"/>
    </row>
    <row r="16" spans="1:35" ht="28.5" customHeight="1" thickBot="1">
      <c r="A16" s="97">
        <v>3</v>
      </c>
      <c r="B16" s="50" t="s">
        <v>29</v>
      </c>
      <c r="C16" s="81">
        <v>30</v>
      </c>
      <c r="D16" s="60"/>
      <c r="E16" s="60"/>
      <c r="F16" s="60"/>
      <c r="G16" s="60">
        <v>30</v>
      </c>
      <c r="H16" s="60"/>
      <c r="I16" s="60"/>
      <c r="J16" s="221">
        <v>44</v>
      </c>
      <c r="K16" s="198">
        <f>SUM(C16:J16)</f>
        <v>104</v>
      </c>
      <c r="L16" s="239">
        <f aca="true" t="shared" si="4" ref="L16:L33">K16-J16</f>
        <v>60</v>
      </c>
      <c r="M16" s="155">
        <v>4</v>
      </c>
      <c r="N16" s="82" t="s">
        <v>3</v>
      </c>
      <c r="O16" s="81"/>
      <c r="P16" s="60"/>
      <c r="Q16" s="60"/>
      <c r="R16" s="60"/>
      <c r="S16" s="60"/>
      <c r="T16" s="60"/>
      <c r="U16" s="60"/>
      <c r="V16" s="221"/>
      <c r="W16" s="198"/>
      <c r="X16" s="239"/>
      <c r="Y16" s="155"/>
      <c r="Z16" s="82" t="s">
        <v>3</v>
      </c>
      <c r="AA16" s="203">
        <f t="shared" si="3"/>
        <v>104</v>
      </c>
      <c r="AB16" s="86">
        <f t="shared" si="0"/>
        <v>4</v>
      </c>
      <c r="AC16" s="2"/>
      <c r="AD16" s="2"/>
      <c r="AE16" s="2"/>
      <c r="AF16" s="2"/>
      <c r="AG16" s="2"/>
      <c r="AH16" s="3"/>
      <c r="AI16" s="3"/>
    </row>
    <row r="17" spans="1:35" ht="28.5" customHeight="1" thickBot="1">
      <c r="A17" s="97">
        <v>4</v>
      </c>
      <c r="B17" s="50" t="s">
        <v>93</v>
      </c>
      <c r="C17" s="83"/>
      <c r="D17" s="61"/>
      <c r="E17" s="61"/>
      <c r="F17" s="61"/>
      <c r="G17" s="61"/>
      <c r="H17" s="61"/>
      <c r="I17" s="61"/>
      <c r="J17" s="222"/>
      <c r="K17" s="198"/>
      <c r="L17" s="239"/>
      <c r="M17" s="155"/>
      <c r="N17" s="84"/>
      <c r="O17" s="83">
        <v>30</v>
      </c>
      <c r="P17" s="61"/>
      <c r="Q17" s="61">
        <v>15</v>
      </c>
      <c r="R17" s="61"/>
      <c r="S17" s="61">
        <v>45</v>
      </c>
      <c r="T17" s="61"/>
      <c r="U17" s="61"/>
      <c r="V17" s="222">
        <v>66</v>
      </c>
      <c r="W17" s="198">
        <f t="shared" si="1"/>
        <v>156</v>
      </c>
      <c r="X17" s="239">
        <f t="shared" si="2"/>
        <v>90</v>
      </c>
      <c r="Y17" s="155">
        <v>7</v>
      </c>
      <c r="Z17" s="82" t="s">
        <v>3</v>
      </c>
      <c r="AA17" s="203">
        <f t="shared" si="3"/>
        <v>156</v>
      </c>
      <c r="AB17" s="86">
        <f t="shared" si="0"/>
        <v>7</v>
      </c>
      <c r="AC17" s="2"/>
      <c r="AD17" s="2"/>
      <c r="AE17" s="2"/>
      <c r="AF17" s="2"/>
      <c r="AG17" s="2"/>
      <c r="AH17" s="3"/>
      <c r="AI17" s="3"/>
    </row>
    <row r="18" spans="1:35" ht="28.5" customHeight="1" thickBot="1">
      <c r="A18" s="97">
        <v>5</v>
      </c>
      <c r="B18" s="50" t="s">
        <v>30</v>
      </c>
      <c r="C18" s="83">
        <v>19</v>
      </c>
      <c r="D18" s="61"/>
      <c r="E18" s="61"/>
      <c r="F18" s="61"/>
      <c r="G18" s="61">
        <v>50</v>
      </c>
      <c r="H18" s="61"/>
      <c r="I18" s="61"/>
      <c r="J18" s="222">
        <v>50</v>
      </c>
      <c r="K18" s="198">
        <f>SUM(C18:J18)</f>
        <v>119</v>
      </c>
      <c r="L18" s="239">
        <f t="shared" si="4"/>
        <v>69</v>
      </c>
      <c r="M18" s="155">
        <v>4</v>
      </c>
      <c r="N18" s="84" t="s">
        <v>4</v>
      </c>
      <c r="O18" s="83">
        <v>20</v>
      </c>
      <c r="P18" s="61"/>
      <c r="Q18" s="61"/>
      <c r="R18" s="61"/>
      <c r="S18" s="61">
        <v>45</v>
      </c>
      <c r="T18" s="61"/>
      <c r="U18" s="61"/>
      <c r="V18" s="222">
        <v>55</v>
      </c>
      <c r="W18" s="198">
        <f t="shared" si="1"/>
        <v>120</v>
      </c>
      <c r="X18" s="239">
        <f t="shared" si="2"/>
        <v>65</v>
      </c>
      <c r="Y18" s="155">
        <v>5</v>
      </c>
      <c r="Z18" s="82" t="s">
        <v>3</v>
      </c>
      <c r="AA18" s="203">
        <f t="shared" si="3"/>
        <v>239</v>
      </c>
      <c r="AB18" s="86">
        <f t="shared" si="0"/>
        <v>9</v>
      </c>
      <c r="AC18" s="2"/>
      <c r="AD18" s="2"/>
      <c r="AE18" s="2"/>
      <c r="AF18" s="2"/>
      <c r="AG18" s="2"/>
      <c r="AH18" s="3"/>
      <c r="AI18" s="3"/>
    </row>
    <row r="19" spans="1:35" ht="28.5" customHeight="1" thickBot="1">
      <c r="A19" s="97">
        <v>6</v>
      </c>
      <c r="B19" s="50" t="s">
        <v>31</v>
      </c>
      <c r="C19" s="83">
        <v>35</v>
      </c>
      <c r="D19" s="61"/>
      <c r="E19" s="61"/>
      <c r="F19" s="61"/>
      <c r="G19" s="61">
        <v>69</v>
      </c>
      <c r="H19" s="61"/>
      <c r="I19" s="61"/>
      <c r="J19" s="222">
        <v>77</v>
      </c>
      <c r="K19" s="198">
        <f>SUM(C19:J19)</f>
        <v>181</v>
      </c>
      <c r="L19" s="239">
        <f t="shared" si="4"/>
        <v>104</v>
      </c>
      <c r="M19" s="155">
        <v>8</v>
      </c>
      <c r="N19" s="84"/>
      <c r="O19" s="83">
        <v>20</v>
      </c>
      <c r="P19" s="61"/>
      <c r="Q19" s="61"/>
      <c r="R19" s="61"/>
      <c r="S19" s="61">
        <v>60</v>
      </c>
      <c r="T19" s="61"/>
      <c r="U19" s="61"/>
      <c r="V19" s="222">
        <v>55</v>
      </c>
      <c r="W19" s="198">
        <f t="shared" si="1"/>
        <v>135</v>
      </c>
      <c r="X19" s="239">
        <f t="shared" si="2"/>
        <v>80</v>
      </c>
      <c r="Y19" s="155">
        <v>5</v>
      </c>
      <c r="Z19" s="82" t="s">
        <v>3</v>
      </c>
      <c r="AA19" s="203">
        <f t="shared" si="3"/>
        <v>316</v>
      </c>
      <c r="AB19" s="86">
        <f t="shared" si="0"/>
        <v>13</v>
      </c>
      <c r="AC19" s="2"/>
      <c r="AD19" s="2"/>
      <c r="AE19" s="2"/>
      <c r="AF19" s="2"/>
      <c r="AG19" s="2"/>
      <c r="AH19" s="3"/>
      <c r="AI19" s="3"/>
    </row>
    <row r="20" spans="1:35" ht="28.5" customHeight="1" thickBot="1">
      <c r="A20" s="97"/>
      <c r="B20" s="301" t="s">
        <v>56</v>
      </c>
      <c r="C20" s="83"/>
      <c r="D20" s="61"/>
      <c r="E20" s="61"/>
      <c r="F20" s="61"/>
      <c r="G20" s="61"/>
      <c r="H20" s="61"/>
      <c r="I20" s="61"/>
      <c r="J20" s="222"/>
      <c r="K20" s="198"/>
      <c r="L20" s="239"/>
      <c r="M20" s="155"/>
      <c r="N20" s="84"/>
      <c r="O20" s="83">
        <v>15</v>
      </c>
      <c r="P20" s="61"/>
      <c r="Q20" s="61">
        <v>45</v>
      </c>
      <c r="R20" s="61"/>
      <c r="S20" s="61"/>
      <c r="T20" s="61"/>
      <c r="U20" s="61"/>
      <c r="V20" s="222">
        <v>44</v>
      </c>
      <c r="W20" s="198">
        <v>104</v>
      </c>
      <c r="X20" s="239">
        <v>60</v>
      </c>
      <c r="Y20" s="155">
        <v>4</v>
      </c>
      <c r="Z20" s="82" t="s">
        <v>3</v>
      </c>
      <c r="AA20" s="203">
        <f t="shared" si="3"/>
        <v>104</v>
      </c>
      <c r="AB20" s="86">
        <v>4</v>
      </c>
      <c r="AC20" s="2"/>
      <c r="AD20" s="2"/>
      <c r="AE20" s="2"/>
      <c r="AF20" s="2"/>
      <c r="AG20" s="2"/>
      <c r="AH20" s="3"/>
      <c r="AI20" s="3"/>
    </row>
    <row r="21" spans="1:35" ht="28.5" customHeight="1" thickBot="1">
      <c r="A21" s="97">
        <v>7</v>
      </c>
      <c r="B21" s="51" t="s">
        <v>32</v>
      </c>
      <c r="C21" s="83">
        <v>8</v>
      </c>
      <c r="D21" s="61"/>
      <c r="E21" s="61">
        <v>22</v>
      </c>
      <c r="F21" s="61"/>
      <c r="G21" s="61"/>
      <c r="H21" s="61"/>
      <c r="I21" s="61"/>
      <c r="J21" s="222">
        <v>22</v>
      </c>
      <c r="K21" s="198">
        <f>SUM(C21:J21)</f>
        <v>52</v>
      </c>
      <c r="L21" s="239">
        <f t="shared" si="4"/>
        <v>30</v>
      </c>
      <c r="M21" s="155">
        <v>2</v>
      </c>
      <c r="N21" s="84" t="s">
        <v>4</v>
      </c>
      <c r="O21" s="83"/>
      <c r="P21" s="61"/>
      <c r="Q21" s="61"/>
      <c r="R21" s="61"/>
      <c r="S21" s="61"/>
      <c r="T21" s="61"/>
      <c r="U21" s="61"/>
      <c r="V21" s="222"/>
      <c r="W21" s="198"/>
      <c r="X21" s="239"/>
      <c r="Y21" s="155"/>
      <c r="Z21" s="82"/>
      <c r="AA21" s="203">
        <f t="shared" si="3"/>
        <v>52</v>
      </c>
      <c r="AB21" s="86">
        <f t="shared" si="0"/>
        <v>2</v>
      </c>
      <c r="AC21" s="2"/>
      <c r="AD21" s="2"/>
      <c r="AE21" s="2"/>
      <c r="AF21" s="2"/>
      <c r="AG21" s="2"/>
      <c r="AH21" s="3"/>
      <c r="AI21" s="3"/>
    </row>
    <row r="22" spans="1:35" s="8" customFormat="1" ht="28.5" customHeight="1" thickBot="1">
      <c r="A22" s="97">
        <v>8</v>
      </c>
      <c r="B22" s="39" t="s">
        <v>58</v>
      </c>
      <c r="C22" s="83">
        <v>7</v>
      </c>
      <c r="D22" s="61">
        <v>8</v>
      </c>
      <c r="E22" s="61"/>
      <c r="F22" s="61"/>
      <c r="G22" s="61"/>
      <c r="H22" s="61"/>
      <c r="I22" s="61"/>
      <c r="J22" s="222">
        <v>11</v>
      </c>
      <c r="K22" s="198">
        <v>26</v>
      </c>
      <c r="L22" s="239">
        <v>15</v>
      </c>
      <c r="M22" s="155">
        <v>1</v>
      </c>
      <c r="N22" s="84" t="s">
        <v>4</v>
      </c>
      <c r="O22" s="83">
        <v>8</v>
      </c>
      <c r="P22" s="61"/>
      <c r="Q22" s="61">
        <v>22</v>
      </c>
      <c r="R22" s="61"/>
      <c r="S22" s="61"/>
      <c r="T22" s="61"/>
      <c r="U22" s="61"/>
      <c r="V22" s="222">
        <v>22</v>
      </c>
      <c r="W22" s="198">
        <f t="shared" si="1"/>
        <v>52</v>
      </c>
      <c r="X22" s="239">
        <f t="shared" si="2"/>
        <v>30</v>
      </c>
      <c r="Y22" s="156">
        <v>2</v>
      </c>
      <c r="Z22" s="82" t="s">
        <v>4</v>
      </c>
      <c r="AA22" s="194">
        <v>78</v>
      </c>
      <c r="AB22" s="86">
        <f t="shared" si="0"/>
        <v>3</v>
      </c>
      <c r="AC22" s="6"/>
      <c r="AD22" s="6"/>
      <c r="AE22" s="6"/>
      <c r="AF22" s="6"/>
      <c r="AG22" s="6"/>
      <c r="AH22" s="7"/>
      <c r="AI22" s="7"/>
    </row>
    <row r="23" spans="1:35" s="8" customFormat="1" ht="28.5" customHeight="1" thickBot="1">
      <c r="A23" s="97"/>
      <c r="B23" s="39" t="s">
        <v>60</v>
      </c>
      <c r="C23" s="83">
        <v>10</v>
      </c>
      <c r="D23" s="61">
        <v>5</v>
      </c>
      <c r="E23" s="61"/>
      <c r="F23" s="61"/>
      <c r="G23" s="61"/>
      <c r="H23" s="61"/>
      <c r="I23" s="61"/>
      <c r="J23" s="222">
        <v>11</v>
      </c>
      <c r="K23" s="198">
        <v>26</v>
      </c>
      <c r="L23" s="239">
        <v>15</v>
      </c>
      <c r="M23" s="155">
        <v>1</v>
      </c>
      <c r="N23" s="84" t="s">
        <v>4</v>
      </c>
      <c r="O23" s="83"/>
      <c r="P23" s="61"/>
      <c r="Q23" s="61"/>
      <c r="R23" s="61"/>
      <c r="S23" s="61"/>
      <c r="T23" s="61"/>
      <c r="U23" s="61"/>
      <c r="V23" s="222"/>
      <c r="W23" s="198"/>
      <c r="X23" s="239"/>
      <c r="Y23" s="156"/>
      <c r="Z23" s="82"/>
      <c r="AA23" s="194">
        <v>26</v>
      </c>
      <c r="AB23" s="89">
        <v>1</v>
      </c>
      <c r="AC23" s="6"/>
      <c r="AD23" s="6"/>
      <c r="AE23" s="6"/>
      <c r="AF23" s="6"/>
      <c r="AG23" s="6"/>
      <c r="AH23" s="7"/>
      <c r="AI23" s="7"/>
    </row>
    <row r="24" spans="1:35" s="8" customFormat="1" ht="28.5" customHeight="1" thickBot="1">
      <c r="A24" s="97"/>
      <c r="B24" s="39" t="s">
        <v>61</v>
      </c>
      <c r="C24" s="83">
        <v>10</v>
      </c>
      <c r="D24" s="61">
        <v>5</v>
      </c>
      <c r="E24" s="61"/>
      <c r="F24" s="61"/>
      <c r="G24" s="61"/>
      <c r="H24" s="61"/>
      <c r="I24" s="61"/>
      <c r="J24" s="222">
        <v>11</v>
      </c>
      <c r="K24" s="198">
        <v>26</v>
      </c>
      <c r="L24" s="239">
        <v>15</v>
      </c>
      <c r="M24" s="155">
        <v>1</v>
      </c>
      <c r="N24" s="84" t="s">
        <v>4</v>
      </c>
      <c r="O24" s="83"/>
      <c r="P24" s="61"/>
      <c r="Q24" s="61"/>
      <c r="R24" s="61"/>
      <c r="S24" s="61"/>
      <c r="T24" s="61"/>
      <c r="U24" s="61"/>
      <c r="V24" s="222"/>
      <c r="W24" s="198"/>
      <c r="X24" s="239"/>
      <c r="Y24" s="156"/>
      <c r="Z24" s="82"/>
      <c r="AA24" s="194">
        <v>26</v>
      </c>
      <c r="AB24" s="89">
        <v>1</v>
      </c>
      <c r="AC24" s="6"/>
      <c r="AD24" s="6"/>
      <c r="AE24" s="6"/>
      <c r="AF24" s="6"/>
      <c r="AG24" s="6"/>
      <c r="AH24" s="7"/>
      <c r="AI24" s="7"/>
    </row>
    <row r="25" spans="1:35" s="8" customFormat="1" ht="28.5" customHeight="1" thickBot="1">
      <c r="A25" s="97"/>
      <c r="B25" s="39" t="s">
        <v>62</v>
      </c>
      <c r="C25" s="83"/>
      <c r="D25" s="61"/>
      <c r="E25" s="61"/>
      <c r="F25" s="61"/>
      <c r="G25" s="61"/>
      <c r="H25" s="61"/>
      <c r="I25" s="61"/>
      <c r="J25" s="222"/>
      <c r="K25" s="198"/>
      <c r="L25" s="239"/>
      <c r="M25" s="155"/>
      <c r="N25" s="84"/>
      <c r="O25" s="83">
        <v>10</v>
      </c>
      <c r="P25" s="61">
        <v>5</v>
      </c>
      <c r="Q25" s="61"/>
      <c r="R25" s="61"/>
      <c r="S25" s="61"/>
      <c r="T25" s="61"/>
      <c r="U25" s="61"/>
      <c r="V25" s="222">
        <v>11</v>
      </c>
      <c r="W25" s="198">
        <v>26</v>
      </c>
      <c r="X25" s="239">
        <v>15</v>
      </c>
      <c r="Y25" s="156">
        <v>1</v>
      </c>
      <c r="Z25" s="82" t="s">
        <v>4</v>
      </c>
      <c r="AA25" s="194">
        <v>26</v>
      </c>
      <c r="AB25" s="89">
        <v>1</v>
      </c>
      <c r="AC25" s="6"/>
      <c r="AD25" s="6"/>
      <c r="AE25" s="6"/>
      <c r="AF25" s="6"/>
      <c r="AG25" s="6"/>
      <c r="AH25" s="7"/>
      <c r="AI25" s="7"/>
    </row>
    <row r="26" spans="1:35" s="8" customFormat="1" ht="28.5" customHeight="1" thickBot="1">
      <c r="A26" s="97">
        <v>9</v>
      </c>
      <c r="B26" s="39" t="s">
        <v>33</v>
      </c>
      <c r="C26" s="83"/>
      <c r="D26" s="61"/>
      <c r="E26" s="61"/>
      <c r="F26" s="61"/>
      <c r="G26" s="61"/>
      <c r="H26" s="61"/>
      <c r="I26" s="61"/>
      <c r="J26" s="222"/>
      <c r="K26" s="198"/>
      <c r="L26" s="239"/>
      <c r="M26" s="155"/>
      <c r="N26" s="84"/>
      <c r="O26" s="83"/>
      <c r="P26" s="61"/>
      <c r="Q26" s="61">
        <v>30</v>
      </c>
      <c r="R26" s="61"/>
      <c r="S26" s="61"/>
      <c r="T26" s="61"/>
      <c r="U26" s="61"/>
      <c r="V26" s="222">
        <v>22</v>
      </c>
      <c r="W26" s="198">
        <f t="shared" si="1"/>
        <v>52</v>
      </c>
      <c r="X26" s="239">
        <f t="shared" si="2"/>
        <v>30</v>
      </c>
      <c r="Y26" s="156">
        <v>2</v>
      </c>
      <c r="Z26" s="82" t="s">
        <v>4</v>
      </c>
      <c r="AA26" s="194">
        <f>SUM(O26:V26)</f>
        <v>52</v>
      </c>
      <c r="AB26" s="87">
        <f t="shared" si="0"/>
        <v>2</v>
      </c>
      <c r="AC26" s="6"/>
      <c r="AD26" s="6"/>
      <c r="AE26" s="6"/>
      <c r="AF26" s="6"/>
      <c r="AG26" s="6"/>
      <c r="AH26" s="7"/>
      <c r="AI26" s="7"/>
    </row>
    <row r="27" spans="1:35" s="8" customFormat="1" ht="28.5" customHeight="1" thickBot="1">
      <c r="A27" s="97">
        <v>10</v>
      </c>
      <c r="B27" s="39" t="s">
        <v>34</v>
      </c>
      <c r="C27" s="83"/>
      <c r="D27" s="61"/>
      <c r="E27" s="61">
        <v>24</v>
      </c>
      <c r="F27" s="61"/>
      <c r="G27" s="61"/>
      <c r="H27" s="61"/>
      <c r="I27" s="61"/>
      <c r="J27" s="222">
        <v>26</v>
      </c>
      <c r="K27" s="198">
        <f aca="true" t="shared" si="5" ref="K27:K33">SUM(C27:J27)</f>
        <v>50</v>
      </c>
      <c r="L27" s="239">
        <f t="shared" si="4"/>
        <v>24</v>
      </c>
      <c r="M27" s="155">
        <v>2</v>
      </c>
      <c r="N27" s="84" t="s">
        <v>4</v>
      </c>
      <c r="O27" s="83"/>
      <c r="P27" s="61"/>
      <c r="Q27" s="61">
        <v>24</v>
      </c>
      <c r="R27" s="61"/>
      <c r="S27" s="61"/>
      <c r="T27" s="61"/>
      <c r="U27" s="61"/>
      <c r="V27" s="222">
        <v>6</v>
      </c>
      <c r="W27" s="198">
        <f>SUM(O27:V27)</f>
        <v>30</v>
      </c>
      <c r="X27" s="239">
        <f t="shared" si="2"/>
        <v>24</v>
      </c>
      <c r="Y27" s="156">
        <v>1</v>
      </c>
      <c r="Z27" s="82" t="s">
        <v>4</v>
      </c>
      <c r="AA27" s="194">
        <f aca="true" t="shared" si="6" ref="AA27:AA33">SUM(C27:J27)+SUM(O27:V27)</f>
        <v>80</v>
      </c>
      <c r="AB27" s="87">
        <f>(M27+Y27)</f>
        <v>3</v>
      </c>
      <c r="AC27" s="6"/>
      <c r="AD27" s="6"/>
      <c r="AE27" s="6"/>
      <c r="AF27" s="6"/>
      <c r="AG27" s="6"/>
      <c r="AH27" s="7"/>
      <c r="AI27" s="7"/>
    </row>
    <row r="28" spans="1:35" s="8" customFormat="1" ht="28.5" customHeight="1" thickBot="1">
      <c r="A28" s="97">
        <v>11</v>
      </c>
      <c r="B28" s="39" t="s">
        <v>35</v>
      </c>
      <c r="C28" s="83"/>
      <c r="D28" s="61"/>
      <c r="E28" s="61">
        <v>30</v>
      </c>
      <c r="F28" s="61"/>
      <c r="G28" s="61"/>
      <c r="H28" s="61"/>
      <c r="I28" s="61"/>
      <c r="J28" s="222">
        <v>22</v>
      </c>
      <c r="K28" s="198">
        <f t="shared" si="5"/>
        <v>52</v>
      </c>
      <c r="L28" s="239">
        <f t="shared" si="4"/>
        <v>30</v>
      </c>
      <c r="M28" s="155">
        <v>2</v>
      </c>
      <c r="N28" s="84" t="s">
        <v>4</v>
      </c>
      <c r="O28" s="83"/>
      <c r="P28" s="61"/>
      <c r="Q28" s="61">
        <v>15</v>
      </c>
      <c r="R28" s="61"/>
      <c r="S28" s="61"/>
      <c r="T28" s="61"/>
      <c r="U28" s="61"/>
      <c r="V28" s="222">
        <v>11</v>
      </c>
      <c r="W28" s="198">
        <f>SUM(O28:V28)</f>
        <v>26</v>
      </c>
      <c r="X28" s="239">
        <f t="shared" si="2"/>
        <v>15</v>
      </c>
      <c r="Y28" s="156">
        <v>1</v>
      </c>
      <c r="Z28" s="82" t="s">
        <v>4</v>
      </c>
      <c r="AA28" s="194">
        <f t="shared" si="6"/>
        <v>78</v>
      </c>
      <c r="AB28" s="88">
        <f>(M28+Y28)</f>
        <v>3</v>
      </c>
      <c r="AC28" s="6"/>
      <c r="AD28" s="6"/>
      <c r="AE28" s="6"/>
      <c r="AF28" s="6"/>
      <c r="AG28" s="6"/>
      <c r="AH28" s="7"/>
      <c r="AI28" s="7"/>
    </row>
    <row r="29" spans="1:35" s="8" customFormat="1" ht="28.5" customHeight="1" thickBot="1">
      <c r="A29" s="97">
        <v>12</v>
      </c>
      <c r="B29" s="47" t="s">
        <v>38</v>
      </c>
      <c r="C29" s="83"/>
      <c r="D29" s="61"/>
      <c r="E29" s="61">
        <v>30</v>
      </c>
      <c r="F29" s="61"/>
      <c r="G29" s="61"/>
      <c r="H29" s="61"/>
      <c r="I29" s="61"/>
      <c r="J29" s="222">
        <v>22</v>
      </c>
      <c r="K29" s="198">
        <f t="shared" si="5"/>
        <v>52</v>
      </c>
      <c r="L29" s="239">
        <f t="shared" si="4"/>
        <v>30</v>
      </c>
      <c r="M29" s="155">
        <v>0</v>
      </c>
      <c r="N29" s="84" t="s">
        <v>108</v>
      </c>
      <c r="O29" s="83"/>
      <c r="P29" s="61"/>
      <c r="Q29" s="61">
        <v>30</v>
      </c>
      <c r="R29" s="61"/>
      <c r="S29" s="61"/>
      <c r="T29" s="61"/>
      <c r="U29" s="61"/>
      <c r="V29" s="222">
        <v>22</v>
      </c>
      <c r="W29" s="198">
        <f>SUM(O29:V29)</f>
        <v>52</v>
      </c>
      <c r="X29" s="239">
        <f t="shared" si="2"/>
        <v>30</v>
      </c>
      <c r="Y29" s="156">
        <v>0</v>
      </c>
      <c r="Z29" s="82" t="s">
        <v>108</v>
      </c>
      <c r="AA29" s="204">
        <f t="shared" si="6"/>
        <v>104</v>
      </c>
      <c r="AB29" s="89">
        <f>M29+Y29</f>
        <v>0</v>
      </c>
      <c r="AC29" s="6"/>
      <c r="AD29" s="6"/>
      <c r="AE29" s="6"/>
      <c r="AF29" s="6"/>
      <c r="AG29" s="6"/>
      <c r="AH29" s="7"/>
      <c r="AI29" s="7"/>
    </row>
    <row r="30" spans="1:35" s="8" customFormat="1" ht="28.5" customHeight="1" thickBot="1">
      <c r="A30" s="97">
        <v>13</v>
      </c>
      <c r="B30" s="39" t="s">
        <v>39</v>
      </c>
      <c r="C30" s="83">
        <v>15</v>
      </c>
      <c r="D30" s="61"/>
      <c r="E30" s="61"/>
      <c r="F30" s="61"/>
      <c r="G30" s="61"/>
      <c r="H30" s="61"/>
      <c r="I30" s="61"/>
      <c r="J30" s="222">
        <v>11</v>
      </c>
      <c r="K30" s="198">
        <f t="shared" si="5"/>
        <v>26</v>
      </c>
      <c r="L30" s="239">
        <f t="shared" si="4"/>
        <v>15</v>
      </c>
      <c r="M30" s="155">
        <v>1</v>
      </c>
      <c r="N30" s="84" t="s">
        <v>4</v>
      </c>
      <c r="O30" s="83"/>
      <c r="P30" s="61"/>
      <c r="Q30" s="61"/>
      <c r="R30" s="61"/>
      <c r="S30" s="61"/>
      <c r="T30" s="61"/>
      <c r="U30" s="61"/>
      <c r="V30" s="222"/>
      <c r="W30" s="198"/>
      <c r="X30" s="239"/>
      <c r="Y30" s="156"/>
      <c r="Z30" s="82"/>
      <c r="AA30" s="194">
        <f t="shared" si="6"/>
        <v>26</v>
      </c>
      <c r="AB30" s="89">
        <f>M30+Y30</f>
        <v>1</v>
      </c>
      <c r="AC30" s="6"/>
      <c r="AD30" s="6"/>
      <c r="AE30" s="6"/>
      <c r="AF30" s="6"/>
      <c r="AG30" s="6"/>
      <c r="AH30" s="7"/>
      <c r="AI30" s="7"/>
    </row>
    <row r="31" spans="1:35" s="8" customFormat="1" ht="28.5" customHeight="1" thickBot="1">
      <c r="A31" s="98"/>
      <c r="B31" s="51" t="s">
        <v>112</v>
      </c>
      <c r="C31" s="113"/>
      <c r="D31" s="90">
        <v>10</v>
      </c>
      <c r="E31" s="90"/>
      <c r="F31" s="90"/>
      <c r="G31" s="90"/>
      <c r="H31" s="90"/>
      <c r="I31" s="90"/>
      <c r="J31" s="222">
        <v>15</v>
      </c>
      <c r="K31" s="198">
        <v>25</v>
      </c>
      <c r="L31" s="302">
        <v>10</v>
      </c>
      <c r="M31" s="155">
        <v>1</v>
      </c>
      <c r="N31" s="84" t="s">
        <v>4</v>
      </c>
      <c r="O31" s="113"/>
      <c r="P31" s="90"/>
      <c r="Q31" s="61"/>
      <c r="R31" s="61"/>
      <c r="S31" s="61"/>
      <c r="T31" s="61"/>
      <c r="U31" s="61"/>
      <c r="V31" s="222"/>
      <c r="W31" s="198"/>
      <c r="X31" s="239"/>
      <c r="Y31" s="156"/>
      <c r="Z31" s="304"/>
      <c r="AA31" s="204">
        <v>25</v>
      </c>
      <c r="AB31" s="89">
        <v>1</v>
      </c>
      <c r="AC31" s="6"/>
      <c r="AD31" s="6"/>
      <c r="AE31" s="6"/>
      <c r="AF31" s="6"/>
      <c r="AG31" s="6"/>
      <c r="AH31" s="7"/>
      <c r="AI31" s="7"/>
    </row>
    <row r="32" spans="1:35" s="8" customFormat="1" ht="28.5" customHeight="1" thickBot="1">
      <c r="A32" s="98"/>
      <c r="B32" s="51" t="s">
        <v>111</v>
      </c>
      <c r="C32" s="113"/>
      <c r="D32" s="90"/>
      <c r="E32" s="90"/>
      <c r="F32" s="90"/>
      <c r="G32" s="90"/>
      <c r="H32" s="90"/>
      <c r="I32" s="90">
        <v>2</v>
      </c>
      <c r="J32" s="303"/>
      <c r="K32" s="267"/>
      <c r="L32" s="302"/>
      <c r="M32" s="155">
        <v>0</v>
      </c>
      <c r="N32" s="84" t="s">
        <v>108</v>
      </c>
      <c r="O32" s="113"/>
      <c r="P32" s="90"/>
      <c r="Q32" s="61"/>
      <c r="R32" s="61"/>
      <c r="S32" s="61"/>
      <c r="T32" s="61"/>
      <c r="U32" s="61"/>
      <c r="V32" s="222"/>
      <c r="W32" s="198"/>
      <c r="X32" s="239"/>
      <c r="Y32" s="156"/>
      <c r="Z32" s="304"/>
      <c r="AA32" s="204">
        <v>2</v>
      </c>
      <c r="AB32" s="89">
        <v>0</v>
      </c>
      <c r="AC32" s="6"/>
      <c r="AD32" s="6"/>
      <c r="AE32" s="6"/>
      <c r="AF32" s="6"/>
      <c r="AG32" s="6"/>
      <c r="AH32" s="7"/>
      <c r="AI32" s="7"/>
    </row>
    <row r="33" spans="1:35" s="8" customFormat="1" ht="28.5" customHeight="1" thickBot="1">
      <c r="A33" s="98">
        <v>14</v>
      </c>
      <c r="B33" s="51" t="s">
        <v>40</v>
      </c>
      <c r="C33" s="113">
        <v>4</v>
      </c>
      <c r="D33" s="90"/>
      <c r="E33" s="90"/>
      <c r="F33" s="90"/>
      <c r="G33" s="90"/>
      <c r="H33" s="90"/>
      <c r="I33" s="90"/>
      <c r="J33" s="223"/>
      <c r="K33" s="199">
        <f t="shared" si="5"/>
        <v>4</v>
      </c>
      <c r="L33" s="242">
        <f t="shared" si="4"/>
        <v>4</v>
      </c>
      <c r="M33" s="151">
        <v>0</v>
      </c>
      <c r="N33" s="93" t="s">
        <v>108</v>
      </c>
      <c r="O33" s="113"/>
      <c r="P33" s="90"/>
      <c r="Q33" s="150"/>
      <c r="R33" s="150"/>
      <c r="S33" s="150"/>
      <c r="T33" s="150"/>
      <c r="U33" s="150"/>
      <c r="V33" s="223"/>
      <c r="W33" s="201"/>
      <c r="X33" s="305"/>
      <c r="Y33" s="152"/>
      <c r="Z33" s="91"/>
      <c r="AA33" s="204">
        <f t="shared" si="6"/>
        <v>4</v>
      </c>
      <c r="AB33" s="89">
        <f>M33+Y33</f>
        <v>0</v>
      </c>
      <c r="AC33" s="6"/>
      <c r="AD33" s="6"/>
      <c r="AE33" s="6"/>
      <c r="AF33" s="6"/>
      <c r="AG33" s="6"/>
      <c r="AH33" s="7"/>
      <c r="AI33" s="7"/>
    </row>
    <row r="34" spans="1:33" ht="28.5" customHeight="1" thickBot="1">
      <c r="A34" s="109"/>
      <c r="B34" s="157" t="s">
        <v>5</v>
      </c>
      <c r="C34" s="121">
        <f aca="true" t="shared" si="7" ref="C34:M34">SUM(C14:C33)</f>
        <v>150</v>
      </c>
      <c r="D34" s="121">
        <f t="shared" si="7"/>
        <v>28</v>
      </c>
      <c r="E34" s="121">
        <f t="shared" si="7"/>
        <v>124</v>
      </c>
      <c r="F34" s="121">
        <f t="shared" si="7"/>
        <v>0</v>
      </c>
      <c r="G34" s="121">
        <f t="shared" si="7"/>
        <v>149</v>
      </c>
      <c r="H34" s="121">
        <f t="shared" si="7"/>
        <v>0</v>
      </c>
      <c r="I34" s="121">
        <f t="shared" si="7"/>
        <v>2</v>
      </c>
      <c r="J34" s="225">
        <f t="shared" si="7"/>
        <v>344</v>
      </c>
      <c r="K34" s="194">
        <f t="shared" si="7"/>
        <v>795</v>
      </c>
      <c r="L34" s="217">
        <f t="shared" si="7"/>
        <v>451</v>
      </c>
      <c r="M34" s="121">
        <f t="shared" si="7"/>
        <v>29</v>
      </c>
      <c r="N34" s="45"/>
      <c r="O34" s="85">
        <f aca="true" t="shared" si="8" ref="O34:Y34">SUM(O14:O33)</f>
        <v>113</v>
      </c>
      <c r="P34" s="85">
        <f t="shared" si="8"/>
        <v>5</v>
      </c>
      <c r="Q34" s="85">
        <f t="shared" si="8"/>
        <v>181</v>
      </c>
      <c r="R34" s="85">
        <f t="shared" si="8"/>
        <v>0</v>
      </c>
      <c r="S34" s="85">
        <f t="shared" si="8"/>
        <v>170</v>
      </c>
      <c r="T34" s="85">
        <f t="shared" si="8"/>
        <v>0</v>
      </c>
      <c r="U34" s="85">
        <f t="shared" si="8"/>
        <v>0</v>
      </c>
      <c r="V34" s="226">
        <f t="shared" si="8"/>
        <v>336</v>
      </c>
      <c r="W34" s="202">
        <f t="shared" si="8"/>
        <v>805</v>
      </c>
      <c r="X34" s="227">
        <f t="shared" si="8"/>
        <v>469</v>
      </c>
      <c r="Y34" s="85">
        <f t="shared" si="8"/>
        <v>30</v>
      </c>
      <c r="Z34" s="45"/>
      <c r="AA34" s="205">
        <f>SUM(AA14:AA33)</f>
        <v>1602</v>
      </c>
      <c r="AB34" s="92">
        <f>SUM(M34+Y34)</f>
        <v>59</v>
      </c>
      <c r="AC34" s="1"/>
      <c r="AD34" s="1"/>
      <c r="AE34" s="1"/>
      <c r="AF34" s="1"/>
      <c r="AG34" s="1"/>
    </row>
    <row r="35" spans="1:33" ht="28.5" customHeight="1" thickBot="1">
      <c r="A35" s="99"/>
      <c r="B35" s="33" t="s">
        <v>1</v>
      </c>
      <c r="C35" s="316">
        <f>SUM(C34:J34)</f>
        <v>797</v>
      </c>
      <c r="D35" s="317"/>
      <c r="E35" s="317"/>
      <c r="F35" s="317"/>
      <c r="G35" s="317"/>
      <c r="H35" s="317"/>
      <c r="I35" s="317"/>
      <c r="J35" s="318"/>
      <c r="K35" s="228"/>
      <c r="L35" s="228"/>
      <c r="M35" s="229"/>
      <c r="N35" s="230"/>
      <c r="O35" s="319">
        <f>SUM(O34:V34)</f>
        <v>805</v>
      </c>
      <c r="P35" s="317"/>
      <c r="Q35" s="317"/>
      <c r="R35" s="317"/>
      <c r="S35" s="317"/>
      <c r="T35" s="317"/>
      <c r="U35" s="317"/>
      <c r="V35" s="320"/>
      <c r="W35" s="228"/>
      <c r="X35" s="228"/>
      <c r="Y35" s="228"/>
      <c r="Z35" s="229"/>
      <c r="AA35" s="231">
        <f>SUM(C35:V35)</f>
        <v>1602</v>
      </c>
      <c r="AB35" s="88"/>
      <c r="AC35" s="1"/>
      <c r="AD35" s="1"/>
      <c r="AE35" s="1"/>
      <c r="AF35" s="1"/>
      <c r="AG35" s="1"/>
    </row>
    <row r="36" spans="1:33" ht="28.5" customHeight="1" thickBot="1">
      <c r="A36" s="100"/>
      <c r="B36" s="29" t="s">
        <v>19</v>
      </c>
      <c r="C36" s="313">
        <f>C35-J34</f>
        <v>453</v>
      </c>
      <c r="D36" s="314"/>
      <c r="E36" s="314"/>
      <c r="F36" s="314"/>
      <c r="G36" s="314"/>
      <c r="H36" s="314"/>
      <c r="I36" s="314"/>
      <c r="J36" s="315"/>
      <c r="K36" s="45"/>
      <c r="L36" s="45"/>
      <c r="M36" s="45"/>
      <c r="N36" s="45"/>
      <c r="O36" s="313">
        <f>O35-V34</f>
        <v>469</v>
      </c>
      <c r="P36" s="314"/>
      <c r="Q36" s="314"/>
      <c r="R36" s="314"/>
      <c r="S36" s="314"/>
      <c r="T36" s="314"/>
      <c r="U36" s="314"/>
      <c r="V36" s="315"/>
      <c r="W36" s="45"/>
      <c r="X36" s="45"/>
      <c r="Y36" s="45"/>
      <c r="Z36" s="45"/>
      <c r="AA36" s="227">
        <f>SUM(C36:V36)</f>
        <v>922</v>
      </c>
      <c r="AB36" s="92"/>
      <c r="AC36" s="1"/>
      <c r="AD36" s="1"/>
      <c r="AE36" s="1"/>
      <c r="AF36" s="1"/>
      <c r="AG36" s="1"/>
    </row>
    <row r="37" spans="1:35" ht="15">
      <c r="A37" s="4"/>
      <c r="B37" s="54" t="s">
        <v>92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2"/>
      <c r="AC37" s="2"/>
      <c r="AD37" s="2"/>
      <c r="AE37" s="2"/>
      <c r="AF37" s="2"/>
      <c r="AG37" s="2"/>
      <c r="AH37" s="3"/>
      <c r="AI37" s="3"/>
    </row>
    <row r="38" spans="1:35" ht="15">
      <c r="A38" s="4"/>
      <c r="B38" s="5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/>
      <c r="AI38" s="3"/>
    </row>
    <row r="39" spans="1:35" ht="15">
      <c r="A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P39" s="2"/>
      <c r="Q39" s="294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  <c r="AI39" s="3"/>
    </row>
    <row r="40" spans="1:35" ht="15">
      <c r="A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  <c r="AI40" s="3"/>
    </row>
    <row r="41" spans="1:35" ht="15">
      <c r="A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 t="s">
        <v>41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"/>
      <c r="AI41" s="3"/>
    </row>
    <row r="42" spans="1:35" ht="15">
      <c r="A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54" t="s">
        <v>42</v>
      </c>
      <c r="P42" s="54"/>
      <c r="Q42" s="54"/>
      <c r="R42" s="54"/>
      <c r="S42" s="54"/>
      <c r="T42" s="54"/>
      <c r="U42" s="54"/>
      <c r="V42" s="54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  <c r="AI42" s="3"/>
    </row>
    <row r="43" spans="1:35" ht="15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3"/>
      <c r="AI43" s="3"/>
    </row>
    <row r="44" spans="1:35" ht="15">
      <c r="A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3"/>
    </row>
    <row r="45" spans="1:35" ht="15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3"/>
      <c r="AI45" s="3"/>
    </row>
    <row r="46" spans="1:35" ht="15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3"/>
      <c r="AI46" s="3"/>
    </row>
    <row r="47" spans="1:35" ht="15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3"/>
      <c r="AI47" s="3"/>
    </row>
    <row r="48" spans="1:35" ht="15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3"/>
      <c r="AI48" s="3"/>
    </row>
    <row r="49" spans="1:35" ht="15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3"/>
      <c r="AI49" s="3"/>
    </row>
    <row r="50" spans="1:35" ht="15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3"/>
      <c r="AI50" s="3"/>
    </row>
    <row r="51" spans="1:35" ht="15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3"/>
      <c r="AI51" s="3"/>
    </row>
    <row r="52" spans="1:35" ht="15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3"/>
      <c r="AI52" s="3"/>
    </row>
    <row r="53" spans="1:35" ht="15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3"/>
      <c r="AI53" s="3"/>
    </row>
    <row r="54" spans="1:33" ht="18.75">
      <c r="A54" s="10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8.75">
      <c r="A55" s="10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8.75">
      <c r="A56" s="10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.75">
      <c r="A57" s="10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.75">
      <c r="A58" s="10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8.75">
      <c r="A59" s="10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8.75">
      <c r="A60" s="10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8.75">
      <c r="A61" s="10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8.75">
      <c r="A62" s="10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8.75">
      <c r="A63" s="10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8.75">
      <c r="A64" s="10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8.75">
      <c r="A65" s="10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8.75">
      <c r="A66" s="10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8.75">
      <c r="A67" s="10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8.75">
      <c r="A68" s="10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8.75">
      <c r="A69" s="10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8.75">
      <c r="A70" s="10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8.75">
      <c r="A71" s="10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8.75">
      <c r="A72" s="10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8.75">
      <c r="A73" s="10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8.75">
      <c r="A74" s="10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8.75">
      <c r="A75" s="10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8.75">
      <c r="A76" s="10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8.75">
      <c r="A77" s="10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8.75">
      <c r="A78" s="10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8.75">
      <c r="A79" s="10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8.75">
      <c r="A80" s="10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8.75">
      <c r="A81" s="10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8.75">
      <c r="A82" s="10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8.75">
      <c r="A83" s="10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8.75">
      <c r="A84" s="10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8.75">
      <c r="A85" s="10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8.75">
      <c r="A86" s="10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8.75">
      <c r="A87" s="10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8.75">
      <c r="A88" s="10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8.75">
      <c r="A89" s="10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8.75">
      <c r="A90" s="10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8.75">
      <c r="A91" s="10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8.75">
      <c r="A92" s="10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8.75">
      <c r="A93" s="10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8.75">
      <c r="A94" s="10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8.75">
      <c r="A95" s="10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8.75">
      <c r="A96" s="10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8.75">
      <c r="A97" s="10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8.75">
      <c r="A98" s="10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8.75">
      <c r="A99" s="10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8.75">
      <c r="A100" s="10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8.75">
      <c r="A101" s="10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8.75">
      <c r="A102" s="10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8.75">
      <c r="A103" s="10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8.75">
      <c r="A104" s="10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8.75">
      <c r="A105" s="10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8.75">
      <c r="A106" s="10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8.75">
      <c r="A107" s="10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8.75">
      <c r="A108" s="10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8.75">
      <c r="A109" s="10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8.75">
      <c r="A110" s="10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8.75">
      <c r="A111" s="10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8.75">
      <c r="A112" s="10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8.75">
      <c r="A113" s="10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8.75">
      <c r="A114" s="10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8.75">
      <c r="A115" s="10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8.75">
      <c r="A116" s="10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8.75">
      <c r="A117" s="10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8.75">
      <c r="A118" s="10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8.75">
      <c r="A119" s="10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8.75">
      <c r="A120" s="10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8.75">
      <c r="A121" s="10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8.75">
      <c r="A122" s="10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8.75">
      <c r="A123" s="10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8.75">
      <c r="A124" s="10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8.75">
      <c r="A125" s="10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8.75">
      <c r="A126" s="10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8.75">
      <c r="A127" s="10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8.75">
      <c r="A128" s="10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8.75">
      <c r="A129" s="10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8.75">
      <c r="A130" s="10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8.75">
      <c r="A131" s="10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8.75">
      <c r="A132" s="10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8.75">
      <c r="A133" s="10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8.75">
      <c r="A134" s="10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8.75">
      <c r="A135" s="10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8.75">
      <c r="A136" s="10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8.75">
      <c r="A137" s="10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8.75">
      <c r="A138" s="10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8.75">
      <c r="A139" s="10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8.75">
      <c r="A140" s="10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8.75">
      <c r="A141" s="10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8.75">
      <c r="A142" s="10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8.75">
      <c r="A143" s="10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8.75">
      <c r="A144" s="10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8.75">
      <c r="A145" s="10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8.75">
      <c r="A146" s="10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8.75">
      <c r="A147" s="10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8.75">
      <c r="A148" s="10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8.75">
      <c r="A149" s="10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8.75">
      <c r="A150" s="10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8.75">
      <c r="A151" s="10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8.75">
      <c r="A152" s="10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8.75">
      <c r="A153" s="10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8.75">
      <c r="A154" s="10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8.75">
      <c r="A155" s="10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8.75">
      <c r="A156" s="10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</sheetData>
  <sheetProtection/>
  <mergeCells count="18">
    <mergeCell ref="C1:J1"/>
    <mergeCell ref="C2:J2"/>
    <mergeCell ref="C4:J4"/>
    <mergeCell ref="C5:J5"/>
    <mergeCell ref="C6:J6"/>
    <mergeCell ref="C8:J8"/>
    <mergeCell ref="C7:I7"/>
    <mergeCell ref="C36:J36"/>
    <mergeCell ref="O36:V36"/>
    <mergeCell ref="C35:J35"/>
    <mergeCell ref="O35:V35"/>
    <mergeCell ref="AB11:AB13"/>
    <mergeCell ref="AA11:AA13"/>
    <mergeCell ref="B11:B13"/>
    <mergeCell ref="A11:A13"/>
    <mergeCell ref="C11:Z11"/>
    <mergeCell ref="C12:M12"/>
    <mergeCell ref="O12:Z12"/>
  </mergeCells>
  <printOptions/>
  <pageMargins left="0.7874015748031497" right="0.4330708661417323" top="0.15748031496062992" bottom="0.35433070866141736" header="0.15748031496062992" footer="0.2755905511811024"/>
  <pageSetup fitToHeight="0" fitToWidth="0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5"/>
  <sheetViews>
    <sheetView zoomScale="90" zoomScaleNormal="90" zoomScalePageLayoutView="0" workbookViewId="0" topLeftCell="A1">
      <selection activeCell="C8" sqref="C8:J8"/>
    </sheetView>
  </sheetViews>
  <sheetFormatPr defaultColWidth="9.00390625" defaultRowHeight="12.75"/>
  <cols>
    <col min="1" max="1" width="4.75390625" style="102" customWidth="1"/>
    <col min="2" max="2" width="45.75390625" style="0" customWidth="1"/>
    <col min="3" max="10" width="5.25390625" style="0" customWidth="1"/>
    <col min="11" max="14" width="5.75390625" style="0" customWidth="1"/>
    <col min="15" max="25" width="5.25390625" style="0" customWidth="1"/>
    <col min="26" max="28" width="5.75390625" style="0" customWidth="1"/>
  </cols>
  <sheetData>
    <row r="1" spans="1:28" ht="18.75">
      <c r="A1" s="94"/>
      <c r="B1" s="55" t="s">
        <v>44</v>
      </c>
      <c r="C1" s="355" t="s">
        <v>21</v>
      </c>
      <c r="D1" s="355"/>
      <c r="E1" s="355"/>
      <c r="F1" s="355"/>
      <c r="G1" s="355"/>
      <c r="H1" s="355"/>
      <c r="I1" s="355"/>
      <c r="J1" s="355"/>
      <c r="K1" s="10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8.75">
      <c r="A2" s="95"/>
      <c r="B2" s="55" t="s">
        <v>45</v>
      </c>
      <c r="C2" s="355" t="s">
        <v>22</v>
      </c>
      <c r="D2" s="355"/>
      <c r="E2" s="355"/>
      <c r="F2" s="355"/>
      <c r="G2" s="355"/>
      <c r="H2" s="355"/>
      <c r="I2" s="355"/>
      <c r="J2" s="355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18.75">
      <c r="A3" s="95"/>
      <c r="B3" s="55" t="s">
        <v>46</v>
      </c>
      <c r="C3" s="357"/>
      <c r="D3" s="357"/>
      <c r="E3" s="357"/>
      <c r="F3" s="357"/>
      <c r="G3" s="358"/>
      <c r="H3" s="358"/>
      <c r="I3" s="358"/>
      <c r="J3" s="35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8.75">
      <c r="A4" s="95"/>
      <c r="B4" s="55" t="s">
        <v>47</v>
      </c>
      <c r="C4" s="355" t="s">
        <v>101</v>
      </c>
      <c r="D4" s="355"/>
      <c r="E4" s="355"/>
      <c r="F4" s="355"/>
      <c r="G4" s="355"/>
      <c r="H4" s="355"/>
      <c r="I4" s="355"/>
      <c r="J4" s="355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18.75">
      <c r="A5" s="95"/>
      <c r="B5" s="55" t="s">
        <v>48</v>
      </c>
      <c r="C5" s="355" t="s">
        <v>97</v>
      </c>
      <c r="D5" s="355"/>
      <c r="E5" s="355"/>
      <c r="F5" s="355"/>
      <c r="G5" s="355"/>
      <c r="H5" s="355"/>
      <c r="I5" s="355"/>
      <c r="J5" s="3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18.75">
      <c r="A6" s="95"/>
      <c r="B6" s="55" t="s">
        <v>49</v>
      </c>
      <c r="C6" s="355" t="s">
        <v>23</v>
      </c>
      <c r="D6" s="355"/>
      <c r="E6" s="355"/>
      <c r="F6" s="355"/>
      <c r="G6" s="355"/>
      <c r="H6" s="355"/>
      <c r="I6" s="355"/>
      <c r="J6" s="355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8.75">
      <c r="A7" s="95"/>
      <c r="B7" s="55" t="s">
        <v>50</v>
      </c>
      <c r="C7" s="355">
        <v>2</v>
      </c>
      <c r="D7" s="355"/>
      <c r="E7" s="355"/>
      <c r="F7" s="355"/>
      <c r="G7" s="355"/>
      <c r="H7" s="355"/>
      <c r="I7" s="355"/>
      <c r="J7" s="355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8.75">
      <c r="A8" s="95"/>
      <c r="B8" s="55" t="s">
        <v>51</v>
      </c>
      <c r="C8" s="355" t="s">
        <v>110</v>
      </c>
      <c r="D8" s="355"/>
      <c r="E8" s="355"/>
      <c r="F8" s="355"/>
      <c r="G8" s="355"/>
      <c r="H8" s="355"/>
      <c r="I8" s="355"/>
      <c r="J8" s="355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18.75">
      <c r="A9" s="95"/>
      <c r="B9" s="15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19.5" thickBot="1">
      <c r="A10" s="9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2"/>
    </row>
    <row r="11" spans="1:28" ht="13.5" thickBot="1">
      <c r="A11" s="307" t="s">
        <v>0</v>
      </c>
      <c r="B11" s="307" t="s">
        <v>7</v>
      </c>
      <c r="C11" s="308" t="s">
        <v>1</v>
      </c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23" t="s">
        <v>18</v>
      </c>
      <c r="AB11" s="321" t="s">
        <v>8</v>
      </c>
    </row>
    <row r="12" spans="1:28" ht="13.5" thickBot="1">
      <c r="A12" s="307"/>
      <c r="B12" s="307"/>
      <c r="C12" s="310" t="s">
        <v>63</v>
      </c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19"/>
      <c r="O12" s="312" t="s">
        <v>64</v>
      </c>
      <c r="P12" s="311"/>
      <c r="Q12" s="311"/>
      <c r="R12" s="311"/>
      <c r="S12" s="311"/>
      <c r="T12" s="311"/>
      <c r="U12" s="311"/>
      <c r="V12" s="312"/>
      <c r="W12" s="311"/>
      <c r="X12" s="311"/>
      <c r="Y12" s="311"/>
      <c r="Z12" s="311"/>
      <c r="AA12" s="324"/>
      <c r="AB12" s="322"/>
    </row>
    <row r="13" spans="1:28" ht="120.75" thickBot="1">
      <c r="A13" s="306"/>
      <c r="B13" s="307"/>
      <c r="C13" s="20" t="s">
        <v>9</v>
      </c>
      <c r="D13" s="21" t="s">
        <v>10</v>
      </c>
      <c r="E13" s="21" t="s">
        <v>11</v>
      </c>
      <c r="F13" s="21" t="s">
        <v>12</v>
      </c>
      <c r="G13" s="21" t="s">
        <v>13</v>
      </c>
      <c r="H13" s="21" t="s">
        <v>14</v>
      </c>
      <c r="I13" s="21" t="s">
        <v>15</v>
      </c>
      <c r="J13" s="219" t="s">
        <v>17</v>
      </c>
      <c r="K13" s="195" t="s">
        <v>26</v>
      </c>
      <c r="L13" s="237" t="s">
        <v>96</v>
      </c>
      <c r="M13" s="43" t="s">
        <v>2</v>
      </c>
      <c r="N13" s="25" t="s">
        <v>27</v>
      </c>
      <c r="O13" s="21" t="s">
        <v>9</v>
      </c>
      <c r="P13" s="20" t="s">
        <v>10</v>
      </c>
      <c r="Q13" s="21" t="s">
        <v>11</v>
      </c>
      <c r="R13" s="21" t="s">
        <v>12</v>
      </c>
      <c r="S13" s="21" t="s">
        <v>13</v>
      </c>
      <c r="T13" s="21" t="s">
        <v>14</v>
      </c>
      <c r="U13" s="21" t="s">
        <v>15</v>
      </c>
      <c r="V13" s="219" t="s">
        <v>20</v>
      </c>
      <c r="W13" s="218" t="s">
        <v>16</v>
      </c>
      <c r="X13" s="237" t="s">
        <v>96</v>
      </c>
      <c r="Y13" s="43" t="s">
        <v>2</v>
      </c>
      <c r="Z13" s="25" t="s">
        <v>36</v>
      </c>
      <c r="AA13" s="324"/>
      <c r="AB13" s="326"/>
    </row>
    <row r="14" spans="1:28" ht="28.5" customHeight="1" thickBot="1">
      <c r="A14" s="96">
        <v>1</v>
      </c>
      <c r="B14" s="126" t="s">
        <v>52</v>
      </c>
      <c r="C14" s="26"/>
      <c r="D14" s="22"/>
      <c r="E14" s="22"/>
      <c r="F14" s="22"/>
      <c r="G14" s="22"/>
      <c r="H14" s="22"/>
      <c r="I14" s="22"/>
      <c r="J14" s="233"/>
      <c r="K14" s="215"/>
      <c r="L14" s="290"/>
      <c r="M14" s="52"/>
      <c r="N14" s="117"/>
      <c r="O14" s="26">
        <v>20</v>
      </c>
      <c r="P14" s="22">
        <v>10</v>
      </c>
      <c r="Q14" s="22"/>
      <c r="R14" s="22"/>
      <c r="S14" s="22"/>
      <c r="T14" s="22"/>
      <c r="U14" s="22"/>
      <c r="V14" s="233">
        <v>22</v>
      </c>
      <c r="W14" s="215">
        <f>SUM(O14:V14)</f>
        <v>52</v>
      </c>
      <c r="X14" s="290">
        <f>W14-V14</f>
        <v>30</v>
      </c>
      <c r="Y14" s="52">
        <v>2</v>
      </c>
      <c r="Z14" s="117" t="s">
        <v>4</v>
      </c>
      <c r="AA14" s="207">
        <f aca="true" t="shared" si="0" ref="AA14:AA19">SUM(C14:J14)+SUM(O14:V14)</f>
        <v>52</v>
      </c>
      <c r="AB14" s="74">
        <f aca="true" t="shared" si="1" ref="AB14:AB21">SUM(M14+Y14)</f>
        <v>2</v>
      </c>
    </row>
    <row r="15" spans="1:28" ht="28.5" customHeight="1" thickBot="1">
      <c r="A15" s="97">
        <v>2</v>
      </c>
      <c r="B15" s="127" t="s">
        <v>53</v>
      </c>
      <c r="C15" s="27">
        <v>35</v>
      </c>
      <c r="D15" s="23"/>
      <c r="E15" s="23"/>
      <c r="F15" s="23"/>
      <c r="G15" s="23">
        <v>70</v>
      </c>
      <c r="H15" s="23"/>
      <c r="I15" s="23"/>
      <c r="J15" s="284">
        <v>77</v>
      </c>
      <c r="K15" s="287">
        <f>SUM(C15:J15)</f>
        <v>182</v>
      </c>
      <c r="L15" s="291">
        <f aca="true" t="shared" si="2" ref="L15:L25">K15-J15</f>
        <v>105</v>
      </c>
      <c r="M15" s="44">
        <v>7</v>
      </c>
      <c r="N15" s="53" t="s">
        <v>3</v>
      </c>
      <c r="O15" s="27"/>
      <c r="P15" s="23"/>
      <c r="Q15" s="23"/>
      <c r="R15" s="23"/>
      <c r="S15" s="23"/>
      <c r="T15" s="23"/>
      <c r="U15" s="23"/>
      <c r="V15" s="284"/>
      <c r="W15" s="288"/>
      <c r="X15" s="291"/>
      <c r="Y15" s="44"/>
      <c r="Z15" s="53"/>
      <c r="AA15" s="207">
        <f t="shared" si="0"/>
        <v>182</v>
      </c>
      <c r="AB15" s="74">
        <f t="shared" si="1"/>
        <v>7</v>
      </c>
    </row>
    <row r="16" spans="1:28" ht="28.5" customHeight="1" thickBot="1">
      <c r="A16" s="97">
        <v>3</v>
      </c>
      <c r="B16" s="127" t="s">
        <v>54</v>
      </c>
      <c r="C16" s="27">
        <v>26</v>
      </c>
      <c r="D16" s="23"/>
      <c r="E16" s="23"/>
      <c r="F16" s="23"/>
      <c r="G16" s="23">
        <v>78</v>
      </c>
      <c r="H16" s="23"/>
      <c r="I16" s="23"/>
      <c r="J16" s="284">
        <v>77</v>
      </c>
      <c r="K16" s="288">
        <f>SUM(C16:J16)</f>
        <v>181</v>
      </c>
      <c r="L16" s="291">
        <f t="shared" si="2"/>
        <v>104</v>
      </c>
      <c r="M16" s="44">
        <v>6</v>
      </c>
      <c r="N16" s="53"/>
      <c r="O16" s="27">
        <v>24</v>
      </c>
      <c r="P16" s="23"/>
      <c r="Q16" s="23"/>
      <c r="R16" s="23"/>
      <c r="S16" s="23">
        <v>52</v>
      </c>
      <c r="T16" s="23"/>
      <c r="U16" s="23"/>
      <c r="V16" s="284">
        <v>55</v>
      </c>
      <c r="W16" s="287">
        <f>SUM(O16:V16)</f>
        <v>131</v>
      </c>
      <c r="X16" s="291">
        <f aca="true" t="shared" si="3" ref="X16:X26">W16-V16</f>
        <v>76</v>
      </c>
      <c r="Y16" s="44">
        <v>6</v>
      </c>
      <c r="Z16" s="53" t="s">
        <v>3</v>
      </c>
      <c r="AA16" s="207">
        <f t="shared" si="0"/>
        <v>312</v>
      </c>
      <c r="AB16" s="74">
        <f t="shared" si="1"/>
        <v>12</v>
      </c>
    </row>
    <row r="17" spans="1:28" ht="28.5" customHeight="1" thickBot="1">
      <c r="A17" s="97">
        <v>4</v>
      </c>
      <c r="B17" s="127" t="s">
        <v>55</v>
      </c>
      <c r="C17" s="28">
        <v>30</v>
      </c>
      <c r="D17" s="24">
        <v>11</v>
      </c>
      <c r="E17" s="24"/>
      <c r="F17" s="24"/>
      <c r="G17" s="24">
        <v>64</v>
      </c>
      <c r="H17" s="24"/>
      <c r="I17" s="24"/>
      <c r="J17" s="285">
        <v>77</v>
      </c>
      <c r="K17" s="288">
        <f>SUM(C17:J17)</f>
        <v>182</v>
      </c>
      <c r="L17" s="291">
        <f t="shared" si="2"/>
        <v>105</v>
      </c>
      <c r="M17" s="44">
        <v>7</v>
      </c>
      <c r="N17" s="53" t="s">
        <v>3</v>
      </c>
      <c r="O17" s="28"/>
      <c r="P17" s="24"/>
      <c r="Q17" s="24"/>
      <c r="R17" s="24"/>
      <c r="S17" s="24"/>
      <c r="T17" s="24"/>
      <c r="U17" s="24"/>
      <c r="V17" s="285"/>
      <c r="W17" s="288"/>
      <c r="X17" s="291"/>
      <c r="Y17" s="44"/>
      <c r="Z17" s="53"/>
      <c r="AA17" s="207">
        <f t="shared" si="0"/>
        <v>182</v>
      </c>
      <c r="AB17" s="74">
        <f t="shared" si="1"/>
        <v>7</v>
      </c>
    </row>
    <row r="18" spans="1:28" ht="28.5" customHeight="1" thickBot="1">
      <c r="A18" s="97">
        <v>5</v>
      </c>
      <c r="B18" s="127" t="s">
        <v>56</v>
      </c>
      <c r="C18" s="28"/>
      <c r="D18" s="24"/>
      <c r="E18" s="24"/>
      <c r="F18" s="24"/>
      <c r="G18" s="24"/>
      <c r="H18" s="24"/>
      <c r="I18" s="24"/>
      <c r="J18" s="285"/>
      <c r="K18" s="288"/>
      <c r="L18" s="291"/>
      <c r="M18" s="44"/>
      <c r="N18" s="53"/>
      <c r="O18" s="28">
        <v>25</v>
      </c>
      <c r="P18" s="24"/>
      <c r="Q18" s="24">
        <v>50</v>
      </c>
      <c r="R18" s="24"/>
      <c r="S18" s="24"/>
      <c r="T18" s="24"/>
      <c r="U18" s="24"/>
      <c r="V18" s="285">
        <v>55</v>
      </c>
      <c r="W18" s="288">
        <f>SUM(O18:V18)</f>
        <v>130</v>
      </c>
      <c r="X18" s="291">
        <f t="shared" si="3"/>
        <v>75</v>
      </c>
      <c r="Y18" s="44">
        <v>5</v>
      </c>
      <c r="Z18" s="53" t="s">
        <v>3</v>
      </c>
      <c r="AA18" s="207">
        <f t="shared" si="0"/>
        <v>130</v>
      </c>
      <c r="AB18" s="74">
        <f t="shared" si="1"/>
        <v>5</v>
      </c>
    </row>
    <row r="19" spans="1:28" ht="28.5" customHeight="1" thickBot="1">
      <c r="A19" s="97">
        <v>6</v>
      </c>
      <c r="B19" s="128" t="s">
        <v>57</v>
      </c>
      <c r="C19" s="28"/>
      <c r="D19" s="24"/>
      <c r="E19" s="24"/>
      <c r="F19" s="24"/>
      <c r="G19" s="24"/>
      <c r="H19" s="24"/>
      <c r="I19" s="24"/>
      <c r="J19" s="285"/>
      <c r="K19" s="288"/>
      <c r="L19" s="291"/>
      <c r="M19" s="44"/>
      <c r="N19" s="53"/>
      <c r="O19" s="28">
        <v>20</v>
      </c>
      <c r="P19" s="24"/>
      <c r="Q19" s="24"/>
      <c r="R19" s="24"/>
      <c r="S19" s="24">
        <v>10</v>
      </c>
      <c r="T19" s="24"/>
      <c r="U19" s="24"/>
      <c r="V19" s="285">
        <v>22</v>
      </c>
      <c r="W19" s="288">
        <f>SUM(O19:V19)</f>
        <v>52</v>
      </c>
      <c r="X19" s="291">
        <f t="shared" si="3"/>
        <v>30</v>
      </c>
      <c r="Y19" s="44">
        <v>2</v>
      </c>
      <c r="Z19" s="53" t="s">
        <v>4</v>
      </c>
      <c r="AA19" s="207">
        <f t="shared" si="0"/>
        <v>52</v>
      </c>
      <c r="AB19" s="74">
        <f t="shared" si="1"/>
        <v>2</v>
      </c>
    </row>
    <row r="20" spans="1:28" ht="28.5" customHeight="1" thickBot="1">
      <c r="A20" s="97">
        <v>7</v>
      </c>
      <c r="B20" s="129" t="s">
        <v>58</v>
      </c>
      <c r="C20" s="28">
        <v>7</v>
      </c>
      <c r="D20" s="24">
        <v>8</v>
      </c>
      <c r="E20" s="24"/>
      <c r="F20" s="24"/>
      <c r="G20" s="24"/>
      <c r="H20" s="24"/>
      <c r="I20" s="24"/>
      <c r="J20" s="285">
        <v>11</v>
      </c>
      <c r="K20" s="288">
        <f>SUM(C20:J20)</f>
        <v>26</v>
      </c>
      <c r="L20" s="291">
        <f t="shared" si="2"/>
        <v>15</v>
      </c>
      <c r="M20" s="44">
        <v>1</v>
      </c>
      <c r="N20" s="53" t="s">
        <v>4</v>
      </c>
      <c r="O20" s="28">
        <v>8</v>
      </c>
      <c r="P20" s="24"/>
      <c r="Q20" s="24">
        <v>22</v>
      </c>
      <c r="R20" s="24"/>
      <c r="S20" s="24"/>
      <c r="T20" s="24"/>
      <c r="U20" s="24"/>
      <c r="V20" s="285">
        <v>22</v>
      </c>
      <c r="W20" s="288">
        <f>SUM(O20:V20)</f>
        <v>52</v>
      </c>
      <c r="X20" s="291">
        <f t="shared" si="3"/>
        <v>30</v>
      </c>
      <c r="Y20" s="44">
        <v>2</v>
      </c>
      <c r="Z20" s="53" t="s">
        <v>4</v>
      </c>
      <c r="AA20" s="208">
        <f>SUM(O20:V20)+SUM(C20:J20)</f>
        <v>78</v>
      </c>
      <c r="AB20" s="74">
        <f t="shared" si="1"/>
        <v>3</v>
      </c>
    </row>
    <row r="21" spans="1:28" ht="28.5" customHeight="1" thickBot="1">
      <c r="A21" s="97">
        <v>8</v>
      </c>
      <c r="B21" s="129" t="s">
        <v>59</v>
      </c>
      <c r="C21" s="28">
        <v>15</v>
      </c>
      <c r="D21" s="24"/>
      <c r="E21" s="24"/>
      <c r="F21" s="24"/>
      <c r="G21" s="24"/>
      <c r="H21" s="24"/>
      <c r="I21" s="24"/>
      <c r="J21" s="285">
        <v>11</v>
      </c>
      <c r="K21" s="288">
        <f>SUM(C21:J21)</f>
        <v>26</v>
      </c>
      <c r="L21" s="291">
        <f>K21-J21</f>
        <v>15</v>
      </c>
      <c r="M21" s="44">
        <v>1</v>
      </c>
      <c r="N21" s="53" t="s">
        <v>4</v>
      </c>
      <c r="O21" s="28">
        <v>10</v>
      </c>
      <c r="P21" s="24"/>
      <c r="Q21" s="24"/>
      <c r="R21" s="24"/>
      <c r="S21" s="24">
        <v>65</v>
      </c>
      <c r="T21" s="24"/>
      <c r="U21" s="24"/>
      <c r="V21" s="285">
        <v>55</v>
      </c>
      <c r="W21" s="288">
        <f>SUM(O21:V21)</f>
        <v>130</v>
      </c>
      <c r="X21" s="291">
        <f t="shared" si="3"/>
        <v>75</v>
      </c>
      <c r="Y21" s="44">
        <v>5</v>
      </c>
      <c r="Z21" s="53" t="s">
        <v>3</v>
      </c>
      <c r="AA21" s="208">
        <f>SUM(O21:V21)+SUM(C21:J21)</f>
        <v>156</v>
      </c>
      <c r="AB21" s="75">
        <f t="shared" si="1"/>
        <v>6</v>
      </c>
    </row>
    <row r="22" spans="1:28" ht="28.5" customHeight="1" thickBot="1">
      <c r="A22" s="97">
        <v>9</v>
      </c>
      <c r="B22" s="129" t="s">
        <v>60</v>
      </c>
      <c r="C22" s="28"/>
      <c r="D22" s="24"/>
      <c r="E22" s="24"/>
      <c r="F22" s="24"/>
      <c r="G22" s="24"/>
      <c r="H22" s="24"/>
      <c r="I22" s="24"/>
      <c r="J22" s="285"/>
      <c r="K22" s="288"/>
      <c r="L22" s="291"/>
      <c r="M22" s="44"/>
      <c r="N22" s="53"/>
      <c r="O22" s="28">
        <v>10</v>
      </c>
      <c r="P22" s="24">
        <v>5</v>
      </c>
      <c r="Q22" s="24"/>
      <c r="R22" s="24"/>
      <c r="S22" s="24"/>
      <c r="T22" s="24"/>
      <c r="U22" s="24"/>
      <c r="V22" s="285">
        <v>11</v>
      </c>
      <c r="W22" s="288">
        <f aca="true" t="shared" si="4" ref="W22:W27">SUM(O22:V22)</f>
        <v>26</v>
      </c>
      <c r="X22" s="291">
        <f t="shared" si="3"/>
        <v>15</v>
      </c>
      <c r="Y22" s="44">
        <v>1</v>
      </c>
      <c r="Z22" s="53" t="s">
        <v>4</v>
      </c>
      <c r="AA22" s="208">
        <f>SUM(C22:J22)+SUM(O22:V22)</f>
        <v>26</v>
      </c>
      <c r="AB22" s="75">
        <f>(M22+Y22)</f>
        <v>1</v>
      </c>
    </row>
    <row r="23" spans="1:28" ht="28.5" customHeight="1" thickBot="1">
      <c r="A23" s="97">
        <v>10</v>
      </c>
      <c r="B23" s="129" t="s">
        <v>61</v>
      </c>
      <c r="C23" s="28"/>
      <c r="D23" s="24"/>
      <c r="E23" s="24"/>
      <c r="F23" s="24"/>
      <c r="G23" s="24"/>
      <c r="H23" s="24"/>
      <c r="I23" s="24"/>
      <c r="J23" s="285"/>
      <c r="K23" s="288"/>
      <c r="L23" s="291"/>
      <c r="M23" s="44"/>
      <c r="N23" s="53"/>
      <c r="O23" s="28">
        <v>10</v>
      </c>
      <c r="P23" s="24">
        <v>5</v>
      </c>
      <c r="Q23" s="24"/>
      <c r="R23" s="24"/>
      <c r="S23" s="24"/>
      <c r="T23" s="24"/>
      <c r="U23" s="24"/>
      <c r="V23" s="285">
        <v>11</v>
      </c>
      <c r="W23" s="288">
        <f t="shared" si="4"/>
        <v>26</v>
      </c>
      <c r="X23" s="291">
        <f>W23-V23</f>
        <v>15</v>
      </c>
      <c r="Y23" s="44">
        <v>1</v>
      </c>
      <c r="Z23" s="53" t="s">
        <v>4</v>
      </c>
      <c r="AA23" s="208">
        <f>SUM(C23:J23)+SUM(O23:V23)</f>
        <v>26</v>
      </c>
      <c r="AB23" s="76">
        <f>(M23+Y23)</f>
        <v>1</v>
      </c>
    </row>
    <row r="24" spans="1:28" ht="28.5" customHeight="1" thickBot="1">
      <c r="A24" s="97">
        <v>11</v>
      </c>
      <c r="B24" s="130" t="s">
        <v>62</v>
      </c>
      <c r="C24" s="28"/>
      <c r="D24" s="24"/>
      <c r="E24" s="24"/>
      <c r="F24" s="24"/>
      <c r="G24" s="24"/>
      <c r="H24" s="24"/>
      <c r="I24" s="24"/>
      <c r="J24" s="285"/>
      <c r="K24" s="288"/>
      <c r="L24" s="291"/>
      <c r="M24" s="44"/>
      <c r="N24" s="53"/>
      <c r="O24" s="28">
        <v>10</v>
      </c>
      <c r="P24" s="24">
        <v>5</v>
      </c>
      <c r="Q24" s="24"/>
      <c r="R24" s="24"/>
      <c r="S24" s="24"/>
      <c r="T24" s="24"/>
      <c r="U24" s="24"/>
      <c r="V24" s="285">
        <v>11</v>
      </c>
      <c r="W24" s="288">
        <f t="shared" si="4"/>
        <v>26</v>
      </c>
      <c r="X24" s="291">
        <f t="shared" si="3"/>
        <v>15</v>
      </c>
      <c r="Y24" s="44">
        <v>1</v>
      </c>
      <c r="Z24" s="53" t="s">
        <v>4</v>
      </c>
      <c r="AA24" s="209">
        <f>SUM(C24:J24)+SUM(O24:V24)</f>
        <v>26</v>
      </c>
      <c r="AB24" s="77">
        <f>M24+Y24</f>
        <v>1</v>
      </c>
    </row>
    <row r="25" spans="1:28" ht="28.5" customHeight="1" thickBot="1">
      <c r="A25" s="124">
        <v>12</v>
      </c>
      <c r="B25" s="132" t="s">
        <v>34</v>
      </c>
      <c r="C25" s="103"/>
      <c r="D25" s="104"/>
      <c r="E25" s="104">
        <v>36</v>
      </c>
      <c r="F25" s="104"/>
      <c r="G25" s="104"/>
      <c r="H25" s="104"/>
      <c r="I25" s="104"/>
      <c r="J25" s="286">
        <v>26</v>
      </c>
      <c r="K25" s="289">
        <f>SUM(C25:J25)</f>
        <v>62</v>
      </c>
      <c r="L25" s="292">
        <f t="shared" si="2"/>
        <v>36</v>
      </c>
      <c r="M25" s="105">
        <v>3</v>
      </c>
      <c r="N25" s="106" t="s">
        <v>4</v>
      </c>
      <c r="O25" s="103"/>
      <c r="P25" s="104"/>
      <c r="Q25" s="104">
        <v>36</v>
      </c>
      <c r="R25" s="104"/>
      <c r="S25" s="104"/>
      <c r="T25" s="104"/>
      <c r="U25" s="104"/>
      <c r="V25" s="286">
        <v>26</v>
      </c>
      <c r="W25" s="289">
        <f t="shared" si="4"/>
        <v>62</v>
      </c>
      <c r="X25" s="292">
        <f t="shared" si="3"/>
        <v>36</v>
      </c>
      <c r="Y25" s="105">
        <v>3</v>
      </c>
      <c r="Z25" s="106" t="s">
        <v>3</v>
      </c>
      <c r="AA25" s="208">
        <f>SUM(C25:J25)+SUM(O25:V25)</f>
        <v>124</v>
      </c>
      <c r="AB25" s="77">
        <f>M25+Y25</f>
        <v>6</v>
      </c>
    </row>
    <row r="26" spans="1:28" ht="28.5" customHeight="1" thickBot="1">
      <c r="A26" s="190">
        <v>13</v>
      </c>
      <c r="B26" s="139" t="s">
        <v>99</v>
      </c>
      <c r="C26" s="138"/>
      <c r="D26" s="137">
        <v>75</v>
      </c>
      <c r="E26" s="137"/>
      <c r="F26" s="137"/>
      <c r="G26" s="137"/>
      <c r="H26" s="137"/>
      <c r="I26" s="137"/>
      <c r="J26" s="234">
        <v>55</v>
      </c>
      <c r="K26" s="216">
        <f>SUM(C26:J26)</f>
        <v>130</v>
      </c>
      <c r="L26" s="293">
        <f>K26-J26</f>
        <v>75</v>
      </c>
      <c r="M26" s="140">
        <v>5</v>
      </c>
      <c r="N26" s="141" t="s">
        <v>4</v>
      </c>
      <c r="O26" s="138"/>
      <c r="P26" s="137">
        <v>30</v>
      </c>
      <c r="Q26" s="137"/>
      <c r="R26" s="137"/>
      <c r="S26" s="137"/>
      <c r="T26" s="137"/>
      <c r="U26" s="137"/>
      <c r="V26" s="234">
        <v>22</v>
      </c>
      <c r="W26" s="216">
        <f t="shared" si="4"/>
        <v>52</v>
      </c>
      <c r="X26" s="293">
        <f t="shared" si="3"/>
        <v>30</v>
      </c>
      <c r="Y26" s="140">
        <v>2</v>
      </c>
      <c r="Z26" s="141" t="s">
        <v>4</v>
      </c>
      <c r="AA26" s="210">
        <f>SUM(C26:J26)+SUM(O26:V26)</f>
        <v>182</v>
      </c>
      <c r="AB26" s="77">
        <f>M26+Y26</f>
        <v>7</v>
      </c>
    </row>
    <row r="27" spans="1:28" ht="28.5" customHeight="1" thickBot="1">
      <c r="A27" s="100"/>
      <c r="B27" s="145" t="s">
        <v>5</v>
      </c>
      <c r="C27" s="31">
        <f aca="true" t="shared" si="5" ref="C27:J27">SUM(C14:C26)</f>
        <v>113</v>
      </c>
      <c r="D27" s="31">
        <f t="shared" si="5"/>
        <v>94</v>
      </c>
      <c r="E27" s="31">
        <f t="shared" si="5"/>
        <v>36</v>
      </c>
      <c r="F27" s="31">
        <f t="shared" si="5"/>
        <v>0</v>
      </c>
      <c r="G27" s="31">
        <f t="shared" si="5"/>
        <v>212</v>
      </c>
      <c r="H27" s="31">
        <f t="shared" si="5"/>
        <v>0</v>
      </c>
      <c r="I27" s="31">
        <f t="shared" si="5"/>
        <v>0</v>
      </c>
      <c r="J27" s="235">
        <f t="shared" si="5"/>
        <v>334</v>
      </c>
      <c r="K27" s="207">
        <f>SUM(K15:K26)</f>
        <v>789</v>
      </c>
      <c r="L27" s="269">
        <f>SUM(L14:L26)</f>
        <v>455</v>
      </c>
      <c r="M27" s="31">
        <f>SUM(M14:M26)</f>
        <v>30</v>
      </c>
      <c r="N27" s="35"/>
      <c r="O27" s="34">
        <f aca="true" t="shared" si="6" ref="O27:V27">SUM(O14:O26)</f>
        <v>137</v>
      </c>
      <c r="P27" s="31">
        <f t="shared" si="6"/>
        <v>55</v>
      </c>
      <c r="Q27" s="31">
        <f t="shared" si="6"/>
        <v>108</v>
      </c>
      <c r="R27" s="31">
        <f t="shared" si="6"/>
        <v>0</v>
      </c>
      <c r="S27" s="31">
        <f t="shared" si="6"/>
        <v>127</v>
      </c>
      <c r="T27" s="31">
        <f t="shared" si="6"/>
        <v>0</v>
      </c>
      <c r="U27" s="31">
        <f t="shared" si="6"/>
        <v>0</v>
      </c>
      <c r="V27" s="235">
        <f t="shared" si="6"/>
        <v>312</v>
      </c>
      <c r="W27" s="207">
        <f t="shared" si="4"/>
        <v>739</v>
      </c>
      <c r="X27" s="255">
        <f>SUM(X14:X26)</f>
        <v>427</v>
      </c>
      <c r="Y27" s="31">
        <f>SUM(Y14:Y26)</f>
        <v>30</v>
      </c>
      <c r="Z27" s="31"/>
      <c r="AA27" s="211">
        <f>SUM(AA14:AA26)</f>
        <v>1528</v>
      </c>
      <c r="AB27" s="78">
        <f>SUM(AB14:AB26)</f>
        <v>60</v>
      </c>
    </row>
    <row r="28" spans="1:28" ht="28.5" customHeight="1" thickBot="1">
      <c r="A28" s="99"/>
      <c r="B28" s="33" t="s">
        <v>1</v>
      </c>
      <c r="C28" s="327">
        <f>SUM(C27:J27)</f>
        <v>789</v>
      </c>
      <c r="D28" s="328"/>
      <c r="E28" s="328"/>
      <c r="F28" s="328"/>
      <c r="G28" s="328"/>
      <c r="H28" s="328"/>
      <c r="I28" s="328"/>
      <c r="J28" s="329"/>
      <c r="K28" s="276"/>
      <c r="L28" s="276"/>
      <c r="M28" s="279"/>
      <c r="N28" s="278"/>
      <c r="O28" s="330">
        <f>SUM(O27:V27)</f>
        <v>739</v>
      </c>
      <c r="P28" s="328"/>
      <c r="Q28" s="328"/>
      <c r="R28" s="328"/>
      <c r="S28" s="328"/>
      <c r="T28" s="328"/>
      <c r="U28" s="328"/>
      <c r="V28" s="331"/>
      <c r="W28" s="276"/>
      <c r="X28" s="276"/>
      <c r="Y28" s="276"/>
      <c r="Z28" s="279"/>
      <c r="AA28" s="280">
        <f>SUM(C28:Z28)</f>
        <v>1528</v>
      </c>
      <c r="AB28" s="18"/>
    </row>
    <row r="29" spans="1:28" ht="28.5" customHeight="1" thickBot="1">
      <c r="A29" s="100"/>
      <c r="B29" s="29" t="s">
        <v>19</v>
      </c>
      <c r="C29" s="332">
        <f>C28-J27</f>
        <v>455</v>
      </c>
      <c r="D29" s="333"/>
      <c r="E29" s="333"/>
      <c r="F29" s="333"/>
      <c r="G29" s="333"/>
      <c r="H29" s="333"/>
      <c r="I29" s="333"/>
      <c r="J29" s="334"/>
      <c r="K29" s="31"/>
      <c r="L29" s="31"/>
      <c r="M29" s="31"/>
      <c r="N29" s="31"/>
      <c r="O29" s="335">
        <f>O28-V27</f>
        <v>427</v>
      </c>
      <c r="P29" s="333"/>
      <c r="Q29" s="333"/>
      <c r="R29" s="333"/>
      <c r="S29" s="333"/>
      <c r="T29" s="333"/>
      <c r="U29" s="333"/>
      <c r="V29" s="334"/>
      <c r="W29" s="31"/>
      <c r="X29" s="31"/>
      <c r="Y29" s="31"/>
      <c r="Z29" s="31"/>
      <c r="AA29" s="34">
        <f>SUM(C29:V29)</f>
        <v>882</v>
      </c>
      <c r="AB29" s="17"/>
    </row>
    <row r="30" spans="1:28" ht="15">
      <c r="A30" s="4"/>
      <c r="B30" s="5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2"/>
    </row>
    <row r="31" spans="1:28" ht="1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">
      <c r="A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 t="s">
        <v>41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">
      <c r="A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4" t="s">
        <v>42</v>
      </c>
      <c r="P33" s="54"/>
      <c r="Q33" s="54"/>
      <c r="R33" s="54"/>
      <c r="S33" s="54"/>
      <c r="T33" s="54"/>
      <c r="U33" s="54"/>
      <c r="V33" s="54"/>
      <c r="W33" s="2"/>
      <c r="X33" s="2"/>
      <c r="Y33" s="2"/>
      <c r="Z33" s="2"/>
      <c r="AA33" s="2"/>
      <c r="AB33" s="2"/>
    </row>
    <row r="34" spans="1:28" ht="1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">
      <c r="A35" s="4"/>
      <c r="B35" s="2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</sheetData>
  <sheetProtection/>
  <mergeCells count="18">
    <mergeCell ref="C29:J29"/>
    <mergeCell ref="O29:V29"/>
    <mergeCell ref="C1:J1"/>
    <mergeCell ref="C2:J2"/>
    <mergeCell ref="C4:J4"/>
    <mergeCell ref="C5:J5"/>
    <mergeCell ref="C6:J6"/>
    <mergeCell ref="C7:J7"/>
    <mergeCell ref="C8:J8"/>
    <mergeCell ref="AB11:AB13"/>
    <mergeCell ref="C12:M12"/>
    <mergeCell ref="O12:Z12"/>
    <mergeCell ref="C28:J28"/>
    <mergeCell ref="O28:V28"/>
    <mergeCell ref="A11:A13"/>
    <mergeCell ref="B11:B13"/>
    <mergeCell ref="C11:Z11"/>
    <mergeCell ref="AA11:AA13"/>
  </mergeCells>
  <printOptions/>
  <pageMargins left="0.25" right="0.25" top="0.75" bottom="0.75" header="0.3" footer="0.3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"/>
  <sheetViews>
    <sheetView zoomScale="90" zoomScaleNormal="90" zoomScalePageLayoutView="0" workbookViewId="0" topLeftCell="A1">
      <selection activeCell="C1" sqref="C1:H2"/>
    </sheetView>
  </sheetViews>
  <sheetFormatPr defaultColWidth="6.25390625" defaultRowHeight="12.75"/>
  <cols>
    <col min="1" max="1" width="4.75390625" style="102" customWidth="1"/>
    <col min="2" max="2" width="45.75390625" style="0" customWidth="1"/>
    <col min="3" max="7" width="5.25390625" style="0" customWidth="1"/>
    <col min="8" max="8" width="7.125" style="0" customWidth="1"/>
    <col min="9" max="10" width="5.25390625" style="0" customWidth="1"/>
    <col min="11" max="14" width="5.75390625" style="0" customWidth="1"/>
    <col min="15" max="25" width="5.25390625" style="0" customWidth="1"/>
    <col min="26" max="28" width="5.75390625" style="0" customWidth="1"/>
  </cols>
  <sheetData>
    <row r="1" spans="1:28" ht="18.75">
      <c r="A1" s="125"/>
      <c r="B1" s="55" t="s">
        <v>44</v>
      </c>
      <c r="C1" s="355" t="s">
        <v>21</v>
      </c>
      <c r="D1" s="355" t="s">
        <v>21</v>
      </c>
      <c r="E1" s="355" t="s">
        <v>21</v>
      </c>
      <c r="F1" s="355" t="s">
        <v>21</v>
      </c>
      <c r="G1" s="355" t="s">
        <v>21</v>
      </c>
      <c r="H1" s="355" t="s">
        <v>21</v>
      </c>
      <c r="I1" s="10"/>
      <c r="J1" s="10"/>
      <c r="K1" s="10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8.75">
      <c r="A2" s="125"/>
      <c r="B2" s="55" t="s">
        <v>45</v>
      </c>
      <c r="C2" s="355" t="s">
        <v>22</v>
      </c>
      <c r="D2" s="355" t="s">
        <v>22</v>
      </c>
      <c r="E2" s="355" t="s">
        <v>22</v>
      </c>
      <c r="F2" s="355" t="s">
        <v>22</v>
      </c>
      <c r="G2" s="355" t="s">
        <v>22</v>
      </c>
      <c r="H2" s="355" t="s">
        <v>22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18.75">
      <c r="A3" s="125"/>
      <c r="B3" s="55" t="s">
        <v>46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8.75">
      <c r="A4" s="125"/>
      <c r="B4" s="55" t="s">
        <v>47</v>
      </c>
      <c r="C4" s="356" t="s">
        <v>101</v>
      </c>
      <c r="D4" s="356" t="s">
        <v>101</v>
      </c>
      <c r="E4" s="356" t="s">
        <v>101</v>
      </c>
      <c r="F4" s="356" t="s">
        <v>101</v>
      </c>
      <c r="G4" s="356" t="s">
        <v>101</v>
      </c>
      <c r="H4" s="356" t="s">
        <v>101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18.75">
      <c r="A5" s="125"/>
      <c r="B5" s="55" t="s">
        <v>48</v>
      </c>
      <c r="C5" s="356" t="s">
        <v>97</v>
      </c>
      <c r="D5" s="356" t="s">
        <v>109</v>
      </c>
      <c r="E5" s="356" t="s">
        <v>109</v>
      </c>
      <c r="F5" s="356" t="s">
        <v>109</v>
      </c>
      <c r="G5" s="356" t="s">
        <v>109</v>
      </c>
      <c r="H5" s="356" t="s">
        <v>109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18.75">
      <c r="A6" s="125"/>
      <c r="B6" s="55" t="s">
        <v>49</v>
      </c>
      <c r="C6" s="356" t="s">
        <v>23</v>
      </c>
      <c r="D6" s="356" t="s">
        <v>23</v>
      </c>
      <c r="E6" s="356" t="s">
        <v>23</v>
      </c>
      <c r="F6" s="356" t="s">
        <v>23</v>
      </c>
      <c r="G6" s="356" t="s">
        <v>23</v>
      </c>
      <c r="H6" s="356" t="s">
        <v>23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8.75">
      <c r="A7" s="125"/>
      <c r="B7" s="55" t="s">
        <v>50</v>
      </c>
      <c r="C7" s="356">
        <v>3</v>
      </c>
      <c r="D7" s="356">
        <v>6</v>
      </c>
      <c r="E7" s="356">
        <v>6</v>
      </c>
      <c r="F7" s="356">
        <v>6</v>
      </c>
      <c r="G7" s="356">
        <v>6</v>
      </c>
      <c r="H7" s="356">
        <v>6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8.75">
      <c r="A8" s="125"/>
      <c r="B8" s="55" t="s">
        <v>51</v>
      </c>
      <c r="C8" s="356" t="s">
        <v>110</v>
      </c>
      <c r="D8" s="356" t="s">
        <v>110</v>
      </c>
      <c r="E8" s="356" t="s">
        <v>110</v>
      </c>
      <c r="F8" s="356" t="s">
        <v>110</v>
      </c>
      <c r="G8" s="356" t="s">
        <v>110</v>
      </c>
      <c r="H8" s="356" t="s">
        <v>110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18.75">
      <c r="A9" s="125"/>
      <c r="B9" s="15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19.5" thickBot="1">
      <c r="A10" s="17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2"/>
    </row>
    <row r="11" spans="1:28" ht="13.5" thickBot="1">
      <c r="A11" s="339" t="s">
        <v>0</v>
      </c>
      <c r="B11" s="307" t="s">
        <v>7</v>
      </c>
      <c r="C11" s="309" t="s">
        <v>1</v>
      </c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23" t="s">
        <v>18</v>
      </c>
      <c r="AB11" s="321" t="s">
        <v>8</v>
      </c>
    </row>
    <row r="12" spans="1:28" ht="13.5" thickBot="1">
      <c r="A12" s="340"/>
      <c r="B12" s="307"/>
      <c r="C12" s="311" t="s">
        <v>65</v>
      </c>
      <c r="D12" s="311"/>
      <c r="E12" s="311"/>
      <c r="F12" s="311"/>
      <c r="G12" s="311"/>
      <c r="H12" s="311"/>
      <c r="I12" s="311"/>
      <c r="J12" s="311"/>
      <c r="K12" s="311"/>
      <c r="L12" s="336"/>
      <c r="M12" s="336"/>
      <c r="N12" s="19"/>
      <c r="O12" s="337" t="s">
        <v>66</v>
      </c>
      <c r="P12" s="311"/>
      <c r="Q12" s="311"/>
      <c r="R12" s="311"/>
      <c r="S12" s="311"/>
      <c r="T12" s="311"/>
      <c r="U12" s="311"/>
      <c r="V12" s="312"/>
      <c r="W12" s="311"/>
      <c r="X12" s="311"/>
      <c r="Y12" s="311"/>
      <c r="Z12" s="311"/>
      <c r="AA12" s="324"/>
      <c r="AB12" s="322"/>
    </row>
    <row r="13" spans="1:28" ht="77.25" customHeight="1" thickBot="1">
      <c r="A13" s="341"/>
      <c r="B13" s="307"/>
      <c r="C13" s="21" t="s">
        <v>9</v>
      </c>
      <c r="D13" s="21" t="s">
        <v>10</v>
      </c>
      <c r="E13" s="21" t="s">
        <v>11</v>
      </c>
      <c r="F13" s="21" t="s">
        <v>12</v>
      </c>
      <c r="G13" s="21" t="s">
        <v>13</v>
      </c>
      <c r="H13" s="21" t="s">
        <v>14</v>
      </c>
      <c r="I13" s="21" t="s">
        <v>15</v>
      </c>
      <c r="J13" s="219" t="s">
        <v>17</v>
      </c>
      <c r="K13" s="195" t="s">
        <v>26</v>
      </c>
      <c r="L13" s="237" t="s">
        <v>96</v>
      </c>
      <c r="M13" s="65" t="s">
        <v>2</v>
      </c>
      <c r="N13" s="37" t="s">
        <v>77</v>
      </c>
      <c r="O13" s="20" t="s">
        <v>9</v>
      </c>
      <c r="P13" s="20" t="s">
        <v>10</v>
      </c>
      <c r="Q13" s="21" t="s">
        <v>11</v>
      </c>
      <c r="R13" s="21" t="s">
        <v>12</v>
      </c>
      <c r="S13" s="21" t="s">
        <v>13</v>
      </c>
      <c r="T13" s="21" t="s">
        <v>14</v>
      </c>
      <c r="U13" s="21" t="s">
        <v>15</v>
      </c>
      <c r="V13" s="219" t="s">
        <v>20</v>
      </c>
      <c r="W13" s="195" t="s">
        <v>69</v>
      </c>
      <c r="X13" s="237" t="s">
        <v>96</v>
      </c>
      <c r="Y13" s="43" t="s">
        <v>2</v>
      </c>
      <c r="Z13" s="37" t="s">
        <v>36</v>
      </c>
      <c r="AA13" s="324"/>
      <c r="AB13" s="326"/>
    </row>
    <row r="14" spans="1:28" ht="28.5" customHeight="1" thickBot="1">
      <c r="A14" s="96">
        <v>1</v>
      </c>
      <c r="B14" s="122" t="s">
        <v>67</v>
      </c>
      <c r="C14" s="79">
        <v>10</v>
      </c>
      <c r="D14" s="58">
        <v>20</v>
      </c>
      <c r="E14" s="58"/>
      <c r="F14" s="58"/>
      <c r="G14" s="58"/>
      <c r="H14" s="58"/>
      <c r="I14" s="58"/>
      <c r="J14" s="232">
        <v>22</v>
      </c>
      <c r="K14" s="206">
        <f>SUM(C14:J14)</f>
        <v>52</v>
      </c>
      <c r="L14" s="238">
        <f>K14-J14</f>
        <v>30</v>
      </c>
      <c r="M14" s="59">
        <v>2</v>
      </c>
      <c r="N14" s="115" t="s">
        <v>4</v>
      </c>
      <c r="O14" s="67"/>
      <c r="P14" s="58"/>
      <c r="Q14" s="58"/>
      <c r="R14" s="58"/>
      <c r="S14" s="58"/>
      <c r="T14" s="58"/>
      <c r="U14" s="58"/>
      <c r="V14" s="232"/>
      <c r="W14" s="206"/>
      <c r="X14" s="238"/>
      <c r="Y14" s="59"/>
      <c r="Z14" s="116"/>
      <c r="AA14" s="202">
        <f aca="true" t="shared" si="0" ref="AA14:AA19">SUM(C14:J14)+SUM(O14:V14)</f>
        <v>52</v>
      </c>
      <c r="AB14" s="68">
        <f aca="true" t="shared" si="1" ref="AB14:AB20">SUM(M14+Y14)</f>
        <v>2</v>
      </c>
    </row>
    <row r="15" spans="1:28" ht="28.5" customHeight="1" thickBot="1">
      <c r="A15" s="97">
        <v>2</v>
      </c>
      <c r="B15" s="123" t="s">
        <v>68</v>
      </c>
      <c r="C15" s="81"/>
      <c r="D15" s="60"/>
      <c r="E15" s="60"/>
      <c r="F15" s="60"/>
      <c r="G15" s="60"/>
      <c r="H15" s="60"/>
      <c r="I15" s="60"/>
      <c r="J15" s="221"/>
      <c r="K15" s="197"/>
      <c r="L15" s="239"/>
      <c r="M15" s="57"/>
      <c r="N15" s="38"/>
      <c r="O15" s="63">
        <v>10</v>
      </c>
      <c r="P15" s="60"/>
      <c r="Q15" s="60"/>
      <c r="R15" s="60"/>
      <c r="S15" s="60">
        <v>20</v>
      </c>
      <c r="T15" s="60"/>
      <c r="U15" s="60"/>
      <c r="V15" s="221">
        <v>22</v>
      </c>
      <c r="W15" s="197">
        <f>SUM(O15:V15)</f>
        <v>52</v>
      </c>
      <c r="X15" s="239">
        <f aca="true" t="shared" si="2" ref="X15:X22">W15-V15</f>
        <v>30</v>
      </c>
      <c r="Y15" s="57">
        <v>2</v>
      </c>
      <c r="Z15" s="84" t="s">
        <v>4</v>
      </c>
      <c r="AA15" s="202">
        <f t="shared" si="0"/>
        <v>52</v>
      </c>
      <c r="AB15" s="68">
        <f t="shared" si="1"/>
        <v>2</v>
      </c>
    </row>
    <row r="16" spans="1:28" ht="28.5" customHeight="1" thickBot="1">
      <c r="A16" s="97">
        <v>3</v>
      </c>
      <c r="B16" s="123" t="s">
        <v>70</v>
      </c>
      <c r="C16" s="81">
        <v>20</v>
      </c>
      <c r="D16" s="60">
        <v>5</v>
      </c>
      <c r="E16" s="60"/>
      <c r="F16" s="60"/>
      <c r="G16" s="60">
        <v>50</v>
      </c>
      <c r="H16" s="60"/>
      <c r="I16" s="60"/>
      <c r="J16" s="221">
        <v>55</v>
      </c>
      <c r="K16" s="198">
        <f aca="true" t="shared" si="3" ref="K16:K22">SUM(C16:J16)</f>
        <v>130</v>
      </c>
      <c r="L16" s="239">
        <f aca="true" t="shared" si="4" ref="L16:L22">K16-J16</f>
        <v>75</v>
      </c>
      <c r="M16" s="57">
        <v>5</v>
      </c>
      <c r="N16" s="38" t="s">
        <v>3</v>
      </c>
      <c r="O16" s="63"/>
      <c r="P16" s="60"/>
      <c r="Q16" s="60"/>
      <c r="R16" s="60"/>
      <c r="S16" s="60"/>
      <c r="T16" s="60"/>
      <c r="U16" s="60"/>
      <c r="V16" s="221"/>
      <c r="W16" s="197"/>
      <c r="X16" s="239"/>
      <c r="Y16" s="57"/>
      <c r="Z16" s="84" t="s">
        <v>3</v>
      </c>
      <c r="AA16" s="202">
        <f t="shared" si="0"/>
        <v>130</v>
      </c>
      <c r="AB16" s="68">
        <f t="shared" si="1"/>
        <v>5</v>
      </c>
    </row>
    <row r="17" spans="1:28" ht="28.5" customHeight="1" thickBot="1">
      <c r="A17" s="97">
        <v>4</v>
      </c>
      <c r="B17" s="123" t="s">
        <v>71</v>
      </c>
      <c r="C17" s="83">
        <v>25</v>
      </c>
      <c r="D17" s="61">
        <v>15</v>
      </c>
      <c r="E17" s="61"/>
      <c r="F17" s="61"/>
      <c r="G17" s="61">
        <v>85</v>
      </c>
      <c r="H17" s="61"/>
      <c r="I17" s="61"/>
      <c r="J17" s="222">
        <v>92</v>
      </c>
      <c r="K17" s="198">
        <f t="shared" si="3"/>
        <v>217</v>
      </c>
      <c r="L17" s="239">
        <f t="shared" si="4"/>
        <v>125</v>
      </c>
      <c r="M17" s="57">
        <v>8</v>
      </c>
      <c r="N17" s="38"/>
      <c r="O17" s="62">
        <v>20</v>
      </c>
      <c r="P17" s="61">
        <v>30</v>
      </c>
      <c r="Q17" s="61"/>
      <c r="R17" s="61"/>
      <c r="S17" s="61">
        <v>80</v>
      </c>
      <c r="T17" s="61"/>
      <c r="U17" s="61"/>
      <c r="V17" s="222">
        <v>96</v>
      </c>
      <c r="W17" s="198">
        <f>SUM(O17:V17)</f>
        <v>226</v>
      </c>
      <c r="X17" s="239">
        <f t="shared" si="2"/>
        <v>130</v>
      </c>
      <c r="Y17" s="57">
        <v>9</v>
      </c>
      <c r="Z17" s="84" t="s">
        <v>3</v>
      </c>
      <c r="AA17" s="202">
        <f t="shared" si="0"/>
        <v>443</v>
      </c>
      <c r="AB17" s="68">
        <f t="shared" si="1"/>
        <v>17</v>
      </c>
    </row>
    <row r="18" spans="1:28" ht="28.5" customHeight="1" thickBot="1">
      <c r="A18" s="97">
        <v>5</v>
      </c>
      <c r="B18" s="123" t="s">
        <v>72</v>
      </c>
      <c r="C18" s="83">
        <v>35</v>
      </c>
      <c r="D18" s="61"/>
      <c r="E18" s="61"/>
      <c r="F18" s="61"/>
      <c r="G18" s="61">
        <v>55</v>
      </c>
      <c r="H18" s="61"/>
      <c r="I18" s="61"/>
      <c r="J18" s="222">
        <v>66</v>
      </c>
      <c r="K18" s="198">
        <f t="shared" si="3"/>
        <v>156</v>
      </c>
      <c r="L18" s="239">
        <f t="shared" si="4"/>
        <v>90</v>
      </c>
      <c r="M18" s="57">
        <v>5</v>
      </c>
      <c r="N18" s="38"/>
      <c r="O18" s="62">
        <v>15</v>
      </c>
      <c r="P18" s="61">
        <v>10</v>
      </c>
      <c r="Q18" s="61"/>
      <c r="R18" s="61"/>
      <c r="S18" s="61">
        <v>35</v>
      </c>
      <c r="T18" s="61"/>
      <c r="U18" s="61"/>
      <c r="V18" s="222">
        <v>44</v>
      </c>
      <c r="W18" s="198">
        <f>SUM(O18:V18)</f>
        <v>104</v>
      </c>
      <c r="X18" s="239">
        <f t="shared" si="2"/>
        <v>60</v>
      </c>
      <c r="Y18" s="57">
        <v>7</v>
      </c>
      <c r="Z18" s="84" t="s">
        <v>3</v>
      </c>
      <c r="AA18" s="202">
        <f t="shared" si="0"/>
        <v>260</v>
      </c>
      <c r="AB18" s="68">
        <f t="shared" si="1"/>
        <v>12</v>
      </c>
    </row>
    <row r="19" spans="1:28" ht="28.5" customHeight="1" thickBot="1">
      <c r="A19" s="97">
        <v>6</v>
      </c>
      <c r="B19" s="142" t="s">
        <v>73</v>
      </c>
      <c r="C19" s="83">
        <v>10</v>
      </c>
      <c r="D19" s="61">
        <v>10</v>
      </c>
      <c r="E19" s="61"/>
      <c r="F19" s="61"/>
      <c r="G19" s="61">
        <v>10</v>
      </c>
      <c r="H19" s="61"/>
      <c r="I19" s="61"/>
      <c r="J19" s="222">
        <v>22</v>
      </c>
      <c r="K19" s="198">
        <f t="shared" si="3"/>
        <v>52</v>
      </c>
      <c r="L19" s="239">
        <f t="shared" si="4"/>
        <v>30</v>
      </c>
      <c r="M19" s="57">
        <v>2</v>
      </c>
      <c r="N19" s="38" t="s">
        <v>4</v>
      </c>
      <c r="O19" s="62"/>
      <c r="P19" s="61"/>
      <c r="Q19" s="61"/>
      <c r="R19" s="61"/>
      <c r="S19" s="61"/>
      <c r="T19" s="61"/>
      <c r="U19" s="61"/>
      <c r="V19" s="222"/>
      <c r="W19" s="198"/>
      <c r="X19" s="239"/>
      <c r="Y19" s="57"/>
      <c r="Z19" s="84"/>
      <c r="AA19" s="202">
        <f t="shared" si="0"/>
        <v>52</v>
      </c>
      <c r="AB19" s="68">
        <f t="shared" si="1"/>
        <v>2</v>
      </c>
    </row>
    <row r="20" spans="1:28" ht="28.5" customHeight="1" thickBot="1">
      <c r="A20" s="97">
        <v>7</v>
      </c>
      <c r="B20" s="71" t="s">
        <v>74</v>
      </c>
      <c r="C20" s="83">
        <v>22</v>
      </c>
      <c r="D20" s="61"/>
      <c r="E20" s="61">
        <v>53</v>
      </c>
      <c r="F20" s="61"/>
      <c r="G20" s="61"/>
      <c r="H20" s="61"/>
      <c r="I20" s="61"/>
      <c r="J20" s="222">
        <v>55</v>
      </c>
      <c r="K20" s="198">
        <f t="shared" si="3"/>
        <v>130</v>
      </c>
      <c r="L20" s="239">
        <f t="shared" si="4"/>
        <v>75</v>
      </c>
      <c r="M20" s="57">
        <v>5</v>
      </c>
      <c r="N20" s="38" t="s">
        <v>3</v>
      </c>
      <c r="O20" s="62"/>
      <c r="P20" s="61"/>
      <c r="Q20" s="61"/>
      <c r="R20" s="61"/>
      <c r="S20" s="61"/>
      <c r="T20" s="61"/>
      <c r="U20" s="61"/>
      <c r="V20" s="222"/>
      <c r="W20" s="198"/>
      <c r="X20" s="239"/>
      <c r="Y20" s="57"/>
      <c r="Z20" s="57"/>
      <c r="AA20" s="212">
        <f>SUM(O20:V20)+SUM(C20:J20)</f>
        <v>130</v>
      </c>
      <c r="AB20" s="69">
        <f t="shared" si="1"/>
        <v>5</v>
      </c>
    </row>
    <row r="21" spans="1:28" ht="28.5" customHeight="1" thickBot="1">
      <c r="A21" s="98">
        <v>8</v>
      </c>
      <c r="B21" s="142" t="s">
        <v>75</v>
      </c>
      <c r="C21" s="113">
        <v>20</v>
      </c>
      <c r="D21" s="90"/>
      <c r="E21" s="90"/>
      <c r="F21" s="90"/>
      <c r="G21" s="90">
        <v>30</v>
      </c>
      <c r="H21" s="90"/>
      <c r="I21" s="90"/>
      <c r="J21" s="224">
        <v>37</v>
      </c>
      <c r="K21" s="200">
        <f t="shared" si="3"/>
        <v>87</v>
      </c>
      <c r="L21" s="240">
        <f t="shared" si="4"/>
        <v>50</v>
      </c>
      <c r="M21" s="64">
        <v>3</v>
      </c>
      <c r="N21" s="36"/>
      <c r="O21" s="135"/>
      <c r="P21" s="90"/>
      <c r="Q21" s="90"/>
      <c r="R21" s="90">
        <v>25</v>
      </c>
      <c r="S21" s="90">
        <v>45</v>
      </c>
      <c r="T21" s="90"/>
      <c r="U21" s="90"/>
      <c r="V21" s="224">
        <v>51</v>
      </c>
      <c r="W21" s="200">
        <f>SUM(O21:V21)</f>
        <v>121</v>
      </c>
      <c r="X21" s="240">
        <f t="shared" si="2"/>
        <v>70</v>
      </c>
      <c r="Y21" s="64">
        <v>5</v>
      </c>
      <c r="Z21" s="64" t="s">
        <v>3</v>
      </c>
      <c r="AA21" s="212">
        <f>SUM(C21:J21)+SUM(O21:V21)</f>
        <v>208</v>
      </c>
      <c r="AB21" s="69">
        <f>(M21+Y21)</f>
        <v>8</v>
      </c>
    </row>
    <row r="22" spans="1:28" ht="28.5" customHeight="1" thickBot="1">
      <c r="A22" s="96">
        <v>9</v>
      </c>
      <c r="B22" s="191" t="s">
        <v>99</v>
      </c>
      <c r="C22" s="188"/>
      <c r="D22" s="22">
        <v>15</v>
      </c>
      <c r="E22" s="22"/>
      <c r="F22" s="22"/>
      <c r="G22" s="22"/>
      <c r="H22" s="22"/>
      <c r="I22" s="22"/>
      <c r="J22" s="233">
        <v>11</v>
      </c>
      <c r="K22" s="215">
        <f t="shared" si="3"/>
        <v>26</v>
      </c>
      <c r="L22" s="241">
        <f t="shared" si="4"/>
        <v>15</v>
      </c>
      <c r="M22" s="52">
        <v>1</v>
      </c>
      <c r="N22" s="115" t="s">
        <v>4</v>
      </c>
      <c r="O22" s="188"/>
      <c r="P22" s="22">
        <v>15</v>
      </c>
      <c r="Q22" s="22"/>
      <c r="R22" s="22"/>
      <c r="S22" s="22">
        <v>15</v>
      </c>
      <c r="T22" s="22"/>
      <c r="U22" s="22"/>
      <c r="V22" s="233">
        <v>11</v>
      </c>
      <c r="W22" s="215">
        <f>SUM(O22:V22)</f>
        <v>41</v>
      </c>
      <c r="X22" s="241">
        <f t="shared" si="2"/>
        <v>30</v>
      </c>
      <c r="Y22" s="189">
        <v>2</v>
      </c>
      <c r="Z22" s="116" t="s">
        <v>4</v>
      </c>
      <c r="AA22" s="212">
        <f>SUM(C22:J22)+SUM(O22:V22)</f>
        <v>67</v>
      </c>
      <c r="AB22" s="69">
        <f>(M22+Y22)</f>
        <v>3</v>
      </c>
    </row>
    <row r="23" spans="1:28" ht="28.5" customHeight="1" thickBot="1">
      <c r="A23" s="190">
        <v>11</v>
      </c>
      <c r="B23" s="192" t="s">
        <v>76</v>
      </c>
      <c r="C23" s="184"/>
      <c r="D23" s="137"/>
      <c r="E23" s="137"/>
      <c r="F23" s="137"/>
      <c r="G23" s="137"/>
      <c r="H23" s="137"/>
      <c r="I23" s="137"/>
      <c r="J23" s="234"/>
      <c r="K23" s="216"/>
      <c r="L23" s="243"/>
      <c r="M23" s="185"/>
      <c r="N23" s="45"/>
      <c r="O23" s="186"/>
      <c r="P23" s="187"/>
      <c r="Q23" s="187"/>
      <c r="R23" s="187"/>
      <c r="S23" s="187"/>
      <c r="T23" s="187">
        <v>160</v>
      </c>
      <c r="U23" s="187"/>
      <c r="V23" s="236"/>
      <c r="W23" s="297">
        <f>SUM(O23:V23)</f>
        <v>160</v>
      </c>
      <c r="X23" s="243">
        <v>160</v>
      </c>
      <c r="Y23" s="187">
        <v>5</v>
      </c>
      <c r="Z23" s="134"/>
      <c r="AA23" s="213">
        <v>160</v>
      </c>
      <c r="AB23" s="69">
        <v>5</v>
      </c>
    </row>
    <row r="24" spans="1:28" s="248" customFormat="1" ht="28.5" customHeight="1" thickBot="1">
      <c r="A24" s="245"/>
      <c r="B24" s="246" t="s">
        <v>5</v>
      </c>
      <c r="C24" s="45">
        <f aca="true" t="shared" si="5" ref="C24:M24">SUM(C14:C23)</f>
        <v>142</v>
      </c>
      <c r="D24" s="45">
        <f t="shared" si="5"/>
        <v>65</v>
      </c>
      <c r="E24" s="45">
        <f t="shared" si="5"/>
        <v>53</v>
      </c>
      <c r="F24" s="45">
        <f t="shared" si="5"/>
        <v>0</v>
      </c>
      <c r="G24" s="45">
        <f t="shared" si="5"/>
        <v>230</v>
      </c>
      <c r="H24" s="45">
        <f t="shared" si="5"/>
        <v>0</v>
      </c>
      <c r="I24" s="45">
        <f t="shared" si="5"/>
        <v>0</v>
      </c>
      <c r="J24" s="247">
        <f t="shared" si="5"/>
        <v>360</v>
      </c>
      <c r="K24" s="212">
        <f t="shared" si="5"/>
        <v>850</v>
      </c>
      <c r="L24" s="244">
        <f t="shared" si="5"/>
        <v>490</v>
      </c>
      <c r="M24" s="172">
        <f t="shared" si="5"/>
        <v>31</v>
      </c>
      <c r="N24" s="45"/>
      <c r="O24" s="85">
        <f aca="true" t="shared" si="6" ref="O24:Y24">SUM(O14:O23)</f>
        <v>45</v>
      </c>
      <c r="P24" s="85">
        <f t="shared" si="6"/>
        <v>55</v>
      </c>
      <c r="Q24" s="85">
        <f t="shared" si="6"/>
        <v>0</v>
      </c>
      <c r="R24" s="85">
        <f t="shared" si="6"/>
        <v>25</v>
      </c>
      <c r="S24" s="85">
        <f t="shared" si="6"/>
        <v>195</v>
      </c>
      <c r="T24" s="85">
        <f t="shared" si="6"/>
        <v>160</v>
      </c>
      <c r="U24" s="85">
        <f t="shared" si="6"/>
        <v>0</v>
      </c>
      <c r="V24" s="226">
        <f t="shared" si="6"/>
        <v>224</v>
      </c>
      <c r="W24" s="202">
        <f t="shared" si="6"/>
        <v>704</v>
      </c>
      <c r="X24" s="244">
        <f t="shared" si="6"/>
        <v>480</v>
      </c>
      <c r="Y24" s="45">
        <f t="shared" si="6"/>
        <v>30</v>
      </c>
      <c r="Z24" s="172"/>
      <c r="AA24" s="202">
        <f>SUM(AA14:AA23)</f>
        <v>1554</v>
      </c>
      <c r="AB24" s="92">
        <f>SUM(AB14:AB23)</f>
        <v>61</v>
      </c>
    </row>
    <row r="25" spans="1:28" ht="28.5" customHeight="1" thickBot="1">
      <c r="A25" s="110"/>
      <c r="B25" s="33" t="s">
        <v>1</v>
      </c>
      <c r="C25" s="328">
        <f>SUM(C24:J24)</f>
        <v>850</v>
      </c>
      <c r="D25" s="328"/>
      <c r="E25" s="328"/>
      <c r="F25" s="328"/>
      <c r="G25" s="328"/>
      <c r="H25" s="328"/>
      <c r="I25" s="328"/>
      <c r="J25" s="329"/>
      <c r="K25" s="276"/>
      <c r="L25" s="277"/>
      <c r="M25" s="278"/>
      <c r="N25" s="279"/>
      <c r="O25" s="338">
        <f>SUM(O24:V24)</f>
        <v>704</v>
      </c>
      <c r="P25" s="328"/>
      <c r="Q25" s="328"/>
      <c r="R25" s="328"/>
      <c r="S25" s="328"/>
      <c r="T25" s="328"/>
      <c r="U25" s="328"/>
      <c r="V25" s="331"/>
      <c r="W25" s="276"/>
      <c r="X25" s="276"/>
      <c r="Y25" s="276"/>
      <c r="Z25" s="278"/>
      <c r="AA25" s="296">
        <f>SUM(C25:V25)</f>
        <v>1554</v>
      </c>
      <c r="AB25" s="48"/>
    </row>
    <row r="26" spans="1:28" ht="22.5" customHeight="1" thickBot="1">
      <c r="A26" s="111"/>
      <c r="B26" s="29" t="s">
        <v>19</v>
      </c>
      <c r="C26" s="333">
        <f>C25-J24</f>
        <v>490</v>
      </c>
      <c r="D26" s="333"/>
      <c r="E26" s="333"/>
      <c r="F26" s="333"/>
      <c r="G26" s="333"/>
      <c r="H26" s="333"/>
      <c r="I26" s="333"/>
      <c r="J26" s="334"/>
      <c r="K26" s="31"/>
      <c r="L26" s="35"/>
      <c r="M26" s="35"/>
      <c r="N26" s="31"/>
      <c r="O26" s="344">
        <f>O25-V24</f>
        <v>480</v>
      </c>
      <c r="P26" s="333"/>
      <c r="Q26" s="333"/>
      <c r="R26" s="333"/>
      <c r="S26" s="333"/>
      <c r="T26" s="333"/>
      <c r="U26" s="333"/>
      <c r="V26" s="334"/>
      <c r="W26" s="31"/>
      <c r="X26" s="31"/>
      <c r="Y26" s="31"/>
      <c r="Z26" s="35"/>
      <c r="AA26" s="34">
        <f>SUM(C26:V26)</f>
        <v>970</v>
      </c>
      <c r="AB26" s="17"/>
    </row>
    <row r="27" spans="1:28" ht="15">
      <c r="A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2"/>
    </row>
    <row r="28" spans="1:28" ht="15">
      <c r="A28" s="4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94"/>
      <c r="T28" s="2"/>
      <c r="U28" s="2"/>
      <c r="V28" s="2"/>
      <c r="W28" s="2"/>
      <c r="X28" s="2"/>
      <c r="Y28" s="2"/>
      <c r="Z28" s="2"/>
      <c r="AA28" s="2"/>
      <c r="AB28" s="2"/>
    </row>
    <row r="29" spans="1:28" ht="15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 t="s">
        <v>41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">
      <c r="A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4" t="s">
        <v>42</v>
      </c>
      <c r="P30" s="54"/>
      <c r="Q30" s="54"/>
      <c r="R30" s="54"/>
      <c r="S30" s="54"/>
      <c r="T30" s="54"/>
      <c r="U30" s="54"/>
      <c r="V30" s="54"/>
      <c r="W30" s="2"/>
      <c r="X30" s="2"/>
      <c r="Y30" s="2"/>
      <c r="Z30" s="2"/>
      <c r="AA30" s="2"/>
      <c r="AB30" s="2"/>
    </row>
    <row r="31" spans="1:28" ht="15">
      <c r="A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ht="15">
      <c r="B33" s="2" t="s">
        <v>43</v>
      </c>
    </row>
  </sheetData>
  <sheetProtection/>
  <mergeCells count="18">
    <mergeCell ref="C26:J26"/>
    <mergeCell ref="O26:V26"/>
    <mergeCell ref="C1:H1"/>
    <mergeCell ref="C2:H2"/>
    <mergeCell ref="C4:H4"/>
    <mergeCell ref="C5:H5"/>
    <mergeCell ref="C6:H6"/>
    <mergeCell ref="C7:H7"/>
    <mergeCell ref="C8:H8"/>
    <mergeCell ref="AB11:AB13"/>
    <mergeCell ref="C12:M12"/>
    <mergeCell ref="O12:Z12"/>
    <mergeCell ref="C25:J25"/>
    <mergeCell ref="O25:V25"/>
    <mergeCell ref="A11:A13"/>
    <mergeCell ref="B11:B13"/>
    <mergeCell ref="C11:Z11"/>
    <mergeCell ref="AA11:AA13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C4" sqref="C4:H8"/>
    </sheetView>
  </sheetViews>
  <sheetFormatPr defaultColWidth="9.00390625" defaultRowHeight="12.75"/>
  <cols>
    <col min="1" max="1" width="4.75390625" style="0" customWidth="1"/>
    <col min="2" max="2" width="45.75390625" style="0" customWidth="1"/>
    <col min="3" max="10" width="5.25390625" style="0" customWidth="1"/>
    <col min="11" max="14" width="5.75390625" style="0" customWidth="1"/>
    <col min="15" max="25" width="5.25390625" style="0" customWidth="1"/>
    <col min="26" max="28" width="5.75390625" style="0" customWidth="1"/>
  </cols>
  <sheetData>
    <row r="1" spans="1:28" ht="18.75" customHeight="1">
      <c r="A1" s="125"/>
      <c r="B1" s="55" t="s">
        <v>44</v>
      </c>
      <c r="C1" s="355" t="s">
        <v>21</v>
      </c>
      <c r="D1" s="355" t="s">
        <v>21</v>
      </c>
      <c r="E1" s="355" t="s">
        <v>21</v>
      </c>
      <c r="F1" s="355" t="s">
        <v>21</v>
      </c>
      <c r="G1" s="355" t="s">
        <v>21</v>
      </c>
      <c r="H1" s="355" t="s">
        <v>21</v>
      </c>
      <c r="I1" s="10"/>
      <c r="J1" s="10"/>
      <c r="K1" s="10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8.75" customHeight="1">
      <c r="A2" s="125"/>
      <c r="B2" s="55" t="s">
        <v>45</v>
      </c>
      <c r="C2" s="355" t="s">
        <v>22</v>
      </c>
      <c r="D2" s="355" t="s">
        <v>22</v>
      </c>
      <c r="E2" s="355" t="s">
        <v>22</v>
      </c>
      <c r="F2" s="355" t="s">
        <v>22</v>
      </c>
      <c r="G2" s="355" t="s">
        <v>22</v>
      </c>
      <c r="H2" s="355" t="s">
        <v>22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18.75" customHeight="1">
      <c r="A3" s="125"/>
      <c r="B3" s="55" t="s">
        <v>46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8.75" customHeight="1">
      <c r="A4" s="125"/>
      <c r="B4" s="55" t="s">
        <v>47</v>
      </c>
      <c r="C4" s="356" t="s">
        <v>101</v>
      </c>
      <c r="D4" s="356" t="s">
        <v>101</v>
      </c>
      <c r="E4" s="356" t="s">
        <v>101</v>
      </c>
      <c r="F4" s="356" t="s">
        <v>101</v>
      </c>
      <c r="G4" s="356" t="s">
        <v>101</v>
      </c>
      <c r="H4" s="356" t="s">
        <v>101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18.75" customHeight="1">
      <c r="A5" s="125"/>
      <c r="B5" s="55" t="s">
        <v>48</v>
      </c>
      <c r="C5" s="356" t="s">
        <v>109</v>
      </c>
      <c r="D5" s="356" t="s">
        <v>109</v>
      </c>
      <c r="E5" s="356" t="s">
        <v>109</v>
      </c>
      <c r="F5" s="356" t="s">
        <v>109</v>
      </c>
      <c r="G5" s="356" t="s">
        <v>109</v>
      </c>
      <c r="H5" s="356" t="s">
        <v>109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18.75" customHeight="1">
      <c r="A6" s="125"/>
      <c r="B6" s="55" t="s">
        <v>49</v>
      </c>
      <c r="C6" s="356" t="s">
        <v>23</v>
      </c>
      <c r="D6" s="356" t="s">
        <v>23</v>
      </c>
      <c r="E6" s="356" t="s">
        <v>23</v>
      </c>
      <c r="F6" s="356" t="s">
        <v>23</v>
      </c>
      <c r="G6" s="356" t="s">
        <v>23</v>
      </c>
      <c r="H6" s="356" t="s">
        <v>23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8.75" customHeight="1">
      <c r="A7" s="125"/>
      <c r="B7" s="55" t="s">
        <v>50</v>
      </c>
      <c r="C7" s="356">
        <v>4</v>
      </c>
      <c r="D7" s="356">
        <v>6</v>
      </c>
      <c r="E7" s="356">
        <v>6</v>
      </c>
      <c r="F7" s="356">
        <v>6</v>
      </c>
      <c r="G7" s="356">
        <v>6</v>
      </c>
      <c r="H7" s="356">
        <v>6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8.75" customHeight="1">
      <c r="A8" s="125"/>
      <c r="B8" s="55" t="s">
        <v>51</v>
      </c>
      <c r="C8" s="356" t="s">
        <v>110</v>
      </c>
      <c r="D8" s="356" t="s">
        <v>110</v>
      </c>
      <c r="E8" s="356" t="s">
        <v>110</v>
      </c>
      <c r="F8" s="356" t="s">
        <v>110</v>
      </c>
      <c r="G8" s="356" t="s">
        <v>110</v>
      </c>
      <c r="H8" s="356" t="s">
        <v>110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18.75">
      <c r="A9" s="125"/>
      <c r="B9" s="15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19.5" thickBot="1">
      <c r="A10" s="17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2"/>
    </row>
    <row r="11" spans="1:28" ht="13.5" customHeight="1" thickBot="1">
      <c r="A11" s="339" t="s">
        <v>0</v>
      </c>
      <c r="B11" s="307" t="s">
        <v>7</v>
      </c>
      <c r="C11" s="308" t="s">
        <v>1</v>
      </c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23" t="s">
        <v>18</v>
      </c>
      <c r="AB11" s="321" t="s">
        <v>8</v>
      </c>
    </row>
    <row r="12" spans="1:28" ht="13.5" customHeight="1" thickBot="1">
      <c r="A12" s="340"/>
      <c r="B12" s="307"/>
      <c r="C12" s="310" t="s">
        <v>106</v>
      </c>
      <c r="D12" s="311"/>
      <c r="E12" s="311"/>
      <c r="F12" s="311"/>
      <c r="G12" s="311"/>
      <c r="H12" s="311"/>
      <c r="I12" s="311"/>
      <c r="J12" s="311"/>
      <c r="K12" s="311"/>
      <c r="L12" s="336"/>
      <c r="M12" s="336"/>
      <c r="N12" s="19"/>
      <c r="O12" s="337" t="s">
        <v>107</v>
      </c>
      <c r="P12" s="311"/>
      <c r="Q12" s="311"/>
      <c r="R12" s="311"/>
      <c r="S12" s="311"/>
      <c r="T12" s="311"/>
      <c r="U12" s="311"/>
      <c r="V12" s="312"/>
      <c r="W12" s="311"/>
      <c r="X12" s="311"/>
      <c r="Y12" s="311"/>
      <c r="Z12" s="311"/>
      <c r="AA12" s="324"/>
      <c r="AB12" s="322"/>
    </row>
    <row r="13" spans="1:28" ht="78" customHeight="1" thickBot="1">
      <c r="A13" s="340"/>
      <c r="B13" s="307"/>
      <c r="C13" s="20" t="s">
        <v>9</v>
      </c>
      <c r="D13" s="21" t="s">
        <v>10</v>
      </c>
      <c r="E13" s="21" t="s">
        <v>11</v>
      </c>
      <c r="F13" s="21" t="s">
        <v>12</v>
      </c>
      <c r="G13" s="21" t="s">
        <v>13</v>
      </c>
      <c r="H13" s="21" t="s">
        <v>14</v>
      </c>
      <c r="I13" s="21" t="s">
        <v>15</v>
      </c>
      <c r="J13" s="219" t="s">
        <v>17</v>
      </c>
      <c r="K13" s="37" t="s">
        <v>26</v>
      </c>
      <c r="L13" s="37" t="s">
        <v>96</v>
      </c>
      <c r="M13" s="65" t="s">
        <v>2</v>
      </c>
      <c r="N13" s="37" t="s">
        <v>77</v>
      </c>
      <c r="O13" s="20" t="s">
        <v>9</v>
      </c>
      <c r="P13" s="20" t="s">
        <v>10</v>
      </c>
      <c r="Q13" s="21" t="s">
        <v>11</v>
      </c>
      <c r="R13" s="21" t="s">
        <v>12</v>
      </c>
      <c r="S13" s="21" t="s">
        <v>13</v>
      </c>
      <c r="T13" s="21" t="s">
        <v>14</v>
      </c>
      <c r="U13" s="21" t="s">
        <v>15</v>
      </c>
      <c r="V13" s="219" t="s">
        <v>20</v>
      </c>
      <c r="W13" s="195" t="s">
        <v>69</v>
      </c>
      <c r="X13" s="237" t="s">
        <v>96</v>
      </c>
      <c r="Y13" s="43" t="s">
        <v>2</v>
      </c>
      <c r="Z13" s="25" t="s">
        <v>36</v>
      </c>
      <c r="AA13" s="324"/>
      <c r="AB13" s="326"/>
    </row>
    <row r="14" spans="1:28" ht="28.5" customHeight="1" thickBot="1">
      <c r="A14" s="107">
        <v>1</v>
      </c>
      <c r="B14" s="40" t="s">
        <v>94</v>
      </c>
      <c r="C14" s="79"/>
      <c r="D14" s="58"/>
      <c r="E14" s="58"/>
      <c r="F14" s="58"/>
      <c r="G14" s="58"/>
      <c r="H14" s="58"/>
      <c r="I14" s="58"/>
      <c r="J14" s="232"/>
      <c r="K14" s="206"/>
      <c r="L14" s="249"/>
      <c r="M14" s="59"/>
      <c r="N14" s="115"/>
      <c r="O14" s="67">
        <v>5</v>
      </c>
      <c r="P14" s="58">
        <v>15</v>
      </c>
      <c r="Q14" s="58">
        <v>15</v>
      </c>
      <c r="R14" s="58"/>
      <c r="S14" s="58">
        <v>10</v>
      </c>
      <c r="T14" s="58"/>
      <c r="U14" s="58"/>
      <c r="V14" s="232">
        <v>33</v>
      </c>
      <c r="W14" s="206">
        <f>SUM(O14:V14)</f>
        <v>78</v>
      </c>
      <c r="X14" s="238">
        <f>W14-V14</f>
        <v>45</v>
      </c>
      <c r="Y14" s="116">
        <v>4</v>
      </c>
      <c r="Z14" s="115" t="s">
        <v>3</v>
      </c>
      <c r="AA14" s="202">
        <f>SUM(C14:J14)+SUM(O14:V14)</f>
        <v>78</v>
      </c>
      <c r="AB14" s="68">
        <f aca="true" t="shared" si="0" ref="AB14:AB20">SUM(M14+Y14)</f>
        <v>4</v>
      </c>
    </row>
    <row r="15" spans="1:28" ht="28.5" customHeight="1" thickBot="1">
      <c r="A15" s="108">
        <v>2</v>
      </c>
      <c r="B15" s="41" t="s">
        <v>78</v>
      </c>
      <c r="C15" s="81">
        <v>5</v>
      </c>
      <c r="D15" s="60"/>
      <c r="E15" s="60">
        <v>15</v>
      </c>
      <c r="F15" s="60"/>
      <c r="G15" s="60">
        <v>10</v>
      </c>
      <c r="H15" s="60"/>
      <c r="I15" s="60"/>
      <c r="J15" s="221">
        <v>22</v>
      </c>
      <c r="K15" s="198">
        <f>SUM(C15:J15)</f>
        <v>52</v>
      </c>
      <c r="L15" s="250">
        <f>K15-J15</f>
        <v>30</v>
      </c>
      <c r="M15" s="57">
        <v>2</v>
      </c>
      <c r="N15" s="38" t="s">
        <v>4</v>
      </c>
      <c r="O15" s="63"/>
      <c r="P15" s="60"/>
      <c r="Q15" s="60"/>
      <c r="R15" s="60"/>
      <c r="S15" s="60"/>
      <c r="T15" s="60"/>
      <c r="U15" s="60"/>
      <c r="V15" s="221"/>
      <c r="W15" s="262"/>
      <c r="X15" s="239"/>
      <c r="Y15" s="174"/>
      <c r="Z15" s="38" t="s">
        <v>3</v>
      </c>
      <c r="AA15" s="202">
        <f>SUM(C15:J15)+SUM(O15:V15)</f>
        <v>52</v>
      </c>
      <c r="AB15" s="68">
        <f t="shared" si="0"/>
        <v>2</v>
      </c>
    </row>
    <row r="16" spans="1:28" ht="28.5" customHeight="1" thickBot="1">
      <c r="A16" s="107">
        <v>3</v>
      </c>
      <c r="B16" s="41" t="s">
        <v>79</v>
      </c>
      <c r="C16" s="83">
        <v>35</v>
      </c>
      <c r="D16" s="61">
        <v>15</v>
      </c>
      <c r="E16" s="61">
        <v>55</v>
      </c>
      <c r="F16" s="61"/>
      <c r="G16" s="61"/>
      <c r="H16" s="61"/>
      <c r="I16" s="61"/>
      <c r="J16" s="222">
        <v>77</v>
      </c>
      <c r="K16" s="198">
        <f>SUM(C16:J16)</f>
        <v>182</v>
      </c>
      <c r="L16" s="250">
        <f aca="true" t="shared" si="1" ref="L16:L21">K16-J16</f>
        <v>105</v>
      </c>
      <c r="M16" s="57">
        <v>9</v>
      </c>
      <c r="N16" s="38"/>
      <c r="O16" s="62">
        <v>35</v>
      </c>
      <c r="P16" s="61">
        <v>15</v>
      </c>
      <c r="Q16" s="61">
        <v>55</v>
      </c>
      <c r="R16" s="61"/>
      <c r="S16" s="61"/>
      <c r="T16" s="61"/>
      <c r="U16" s="61"/>
      <c r="V16" s="222">
        <v>77</v>
      </c>
      <c r="W16" s="263">
        <f>SUM(O16:V16)</f>
        <v>182</v>
      </c>
      <c r="X16" s="239">
        <f>W16-V16</f>
        <v>105</v>
      </c>
      <c r="Y16" s="174">
        <v>9</v>
      </c>
      <c r="Z16" s="38" t="s">
        <v>3</v>
      </c>
      <c r="AA16" s="202">
        <f>SUM(C16:J16)+SUM(O16:V16)</f>
        <v>364</v>
      </c>
      <c r="AB16" s="68">
        <f t="shared" si="0"/>
        <v>18</v>
      </c>
    </row>
    <row r="17" spans="1:28" ht="28.5" customHeight="1" thickBot="1">
      <c r="A17" s="107">
        <v>4</v>
      </c>
      <c r="B17" s="41" t="s">
        <v>80</v>
      </c>
      <c r="C17" s="83">
        <v>15</v>
      </c>
      <c r="D17" s="61">
        <v>15</v>
      </c>
      <c r="E17" s="61">
        <v>15</v>
      </c>
      <c r="F17" s="61"/>
      <c r="G17" s="61">
        <v>30</v>
      </c>
      <c r="H17" s="61"/>
      <c r="I17" s="61"/>
      <c r="J17" s="222">
        <v>55</v>
      </c>
      <c r="K17" s="198">
        <f>SUM(C17:J17)</f>
        <v>130</v>
      </c>
      <c r="L17" s="250">
        <f t="shared" si="1"/>
        <v>75</v>
      </c>
      <c r="M17" s="57">
        <v>5</v>
      </c>
      <c r="N17" s="38" t="s">
        <v>3</v>
      </c>
      <c r="O17" s="62"/>
      <c r="P17" s="61"/>
      <c r="Q17" s="61"/>
      <c r="R17" s="61"/>
      <c r="S17" s="61"/>
      <c r="T17" s="61"/>
      <c r="U17" s="61"/>
      <c r="V17" s="222"/>
      <c r="W17" s="263"/>
      <c r="X17" s="239"/>
      <c r="Y17" s="174"/>
      <c r="Z17" s="38"/>
      <c r="AA17" s="202">
        <f>SUM(C17:J17)+SUM(O17:V17)</f>
        <v>130</v>
      </c>
      <c r="AB17" s="68">
        <f t="shared" si="0"/>
        <v>5</v>
      </c>
    </row>
    <row r="18" spans="1:28" ht="28.5" customHeight="1" thickBot="1">
      <c r="A18" s="108">
        <v>5</v>
      </c>
      <c r="B18" s="42" t="s">
        <v>81</v>
      </c>
      <c r="C18" s="83">
        <v>15</v>
      </c>
      <c r="D18" s="61"/>
      <c r="E18" s="61"/>
      <c r="F18" s="61"/>
      <c r="G18" s="61">
        <v>55</v>
      </c>
      <c r="H18" s="61"/>
      <c r="I18" s="61"/>
      <c r="J18" s="222">
        <v>52</v>
      </c>
      <c r="K18" s="198">
        <f>SUM(C18:J18)</f>
        <v>122</v>
      </c>
      <c r="L18" s="250">
        <f t="shared" si="1"/>
        <v>70</v>
      </c>
      <c r="M18" s="57">
        <v>6</v>
      </c>
      <c r="N18" s="38"/>
      <c r="O18" s="62">
        <v>20</v>
      </c>
      <c r="P18" s="61"/>
      <c r="Q18" s="61"/>
      <c r="R18" s="61"/>
      <c r="S18" s="61">
        <v>50</v>
      </c>
      <c r="T18" s="61"/>
      <c r="U18" s="61"/>
      <c r="V18" s="222">
        <v>51</v>
      </c>
      <c r="W18" s="263">
        <f>SUM(O18:V18)</f>
        <v>121</v>
      </c>
      <c r="X18" s="239">
        <f>W18-V18</f>
        <v>70</v>
      </c>
      <c r="Y18" s="174">
        <v>6</v>
      </c>
      <c r="Z18" s="38" t="s">
        <v>3</v>
      </c>
      <c r="AA18" s="202">
        <f>SUM(C18:J18)+SUM(O18:V18)</f>
        <v>243</v>
      </c>
      <c r="AB18" s="68">
        <f t="shared" si="0"/>
        <v>12</v>
      </c>
    </row>
    <row r="19" spans="1:28" ht="28.5" customHeight="1" thickBot="1">
      <c r="A19" s="107">
        <v>6</v>
      </c>
      <c r="B19" s="42" t="s">
        <v>82</v>
      </c>
      <c r="C19" s="113"/>
      <c r="D19" s="90"/>
      <c r="E19" s="90"/>
      <c r="F19" s="90"/>
      <c r="G19" s="90"/>
      <c r="H19" s="90"/>
      <c r="I19" s="90"/>
      <c r="J19" s="224"/>
      <c r="K19" s="200"/>
      <c r="L19" s="251"/>
      <c r="M19" s="64"/>
      <c r="N19" s="36"/>
      <c r="O19" s="135">
        <v>10</v>
      </c>
      <c r="P19" s="90">
        <v>10</v>
      </c>
      <c r="Q19" s="90"/>
      <c r="R19" s="90"/>
      <c r="S19" s="90">
        <v>70</v>
      </c>
      <c r="T19" s="90"/>
      <c r="U19" s="90"/>
      <c r="V19" s="224">
        <v>66</v>
      </c>
      <c r="W19" s="200">
        <f>SUM(O19:V19)</f>
        <v>156</v>
      </c>
      <c r="X19" s="264">
        <f>W19-V19</f>
        <v>90</v>
      </c>
      <c r="Y19" s="114">
        <v>7</v>
      </c>
      <c r="Z19" s="36" t="s">
        <v>3</v>
      </c>
      <c r="AA19" s="213">
        <f>SUM(O19:V19)+SUM(C19:J19)</f>
        <v>156</v>
      </c>
      <c r="AB19" s="112">
        <f t="shared" si="0"/>
        <v>7</v>
      </c>
    </row>
    <row r="20" spans="1:28" ht="28.5" customHeight="1" thickBot="1">
      <c r="A20" s="107">
        <v>7</v>
      </c>
      <c r="B20" s="175" t="s">
        <v>99</v>
      </c>
      <c r="C20" s="79"/>
      <c r="D20" s="58">
        <v>75</v>
      </c>
      <c r="E20" s="58"/>
      <c r="F20" s="58"/>
      <c r="G20" s="58"/>
      <c r="H20" s="58"/>
      <c r="I20" s="58"/>
      <c r="J20" s="232">
        <v>55</v>
      </c>
      <c r="K20" s="206">
        <f>SUM(C20:J20)</f>
        <v>130</v>
      </c>
      <c r="L20" s="252">
        <f t="shared" si="1"/>
        <v>75</v>
      </c>
      <c r="M20" s="116">
        <v>5</v>
      </c>
      <c r="N20" s="171" t="s">
        <v>4</v>
      </c>
      <c r="O20" s="79"/>
      <c r="P20" s="58">
        <v>30</v>
      </c>
      <c r="Q20" s="58"/>
      <c r="R20" s="58"/>
      <c r="S20" s="58"/>
      <c r="T20" s="58"/>
      <c r="U20" s="58"/>
      <c r="V20" s="232">
        <v>22</v>
      </c>
      <c r="W20" s="206">
        <f>SUM(O20:V20)</f>
        <v>52</v>
      </c>
      <c r="X20" s="249">
        <f>W20-V20</f>
        <v>30</v>
      </c>
      <c r="Y20" s="116">
        <v>2</v>
      </c>
      <c r="Z20" s="121" t="s">
        <v>4</v>
      </c>
      <c r="AA20" s="212">
        <f>SUM(O20:V20)+SUM(C20:J20)</f>
        <v>182</v>
      </c>
      <c r="AB20" s="69">
        <f t="shared" si="0"/>
        <v>7</v>
      </c>
    </row>
    <row r="21" spans="1:28" ht="28.5" customHeight="1" thickBot="1">
      <c r="A21" s="108">
        <v>8</v>
      </c>
      <c r="B21" s="176" t="s">
        <v>100</v>
      </c>
      <c r="C21" s="179">
        <v>10</v>
      </c>
      <c r="D21" s="180">
        <v>15</v>
      </c>
      <c r="E21" s="180"/>
      <c r="F21" s="180">
        <v>5</v>
      </c>
      <c r="G21" s="180">
        <v>15</v>
      </c>
      <c r="H21" s="180"/>
      <c r="I21" s="180"/>
      <c r="J21" s="257">
        <v>33</v>
      </c>
      <c r="K21" s="256">
        <f>SUM(C21:J21)</f>
        <v>78</v>
      </c>
      <c r="L21" s="253">
        <f t="shared" si="1"/>
        <v>45</v>
      </c>
      <c r="M21" s="181">
        <v>3</v>
      </c>
      <c r="N21" s="182" t="s">
        <v>4</v>
      </c>
      <c r="O21" s="179"/>
      <c r="P21" s="180"/>
      <c r="Q21" s="180"/>
      <c r="R21" s="180"/>
      <c r="S21" s="180"/>
      <c r="T21" s="180"/>
      <c r="U21" s="180"/>
      <c r="V21" s="257"/>
      <c r="W21" s="256"/>
      <c r="X21" s="253"/>
      <c r="Y21" s="181"/>
      <c r="Z21" s="174"/>
      <c r="AA21" s="202">
        <f>SUM(C21:J21)+SUM(O21:V21)</f>
        <v>78</v>
      </c>
      <c r="AB21" s="68">
        <f>SUM(M21+Y21)</f>
        <v>3</v>
      </c>
    </row>
    <row r="22" spans="1:28" ht="28.5" customHeight="1" thickBot="1">
      <c r="A22" s="107">
        <v>9</v>
      </c>
      <c r="B22" s="177" t="s">
        <v>95</v>
      </c>
      <c r="C22" s="178"/>
      <c r="D22" s="158"/>
      <c r="E22" s="153"/>
      <c r="F22" s="153"/>
      <c r="G22" s="153"/>
      <c r="H22" s="153"/>
      <c r="I22" s="153"/>
      <c r="J22" s="258"/>
      <c r="K22" s="201"/>
      <c r="L22" s="254"/>
      <c r="M22" s="154"/>
      <c r="N22" s="45"/>
      <c r="O22" s="178"/>
      <c r="P22" s="153"/>
      <c r="Q22" s="153"/>
      <c r="R22" s="153"/>
      <c r="S22" s="153"/>
      <c r="T22" s="153">
        <v>160</v>
      </c>
      <c r="U22" s="153"/>
      <c r="V22" s="258"/>
      <c r="W22" s="201">
        <f>SUM(O22:V22)</f>
        <v>160</v>
      </c>
      <c r="X22" s="299">
        <f>SUM(O22:U22)</f>
        <v>160</v>
      </c>
      <c r="Y22" s="183">
        <v>5</v>
      </c>
      <c r="Z22" s="45" t="s">
        <v>4</v>
      </c>
      <c r="AA22" s="212">
        <f>SUM(O22:V22)+SUM(C22:J22)</f>
        <v>160</v>
      </c>
      <c r="AB22" s="69">
        <v>5</v>
      </c>
    </row>
    <row r="23" spans="1:28" ht="28.5" customHeight="1" thickBot="1">
      <c r="A23" s="109"/>
      <c r="B23" s="46" t="s">
        <v>5</v>
      </c>
      <c r="C23" s="31">
        <f>SUM(C14:C22)</f>
        <v>80</v>
      </c>
      <c r="D23" s="30">
        <f>SUM(D14:D22)</f>
        <v>120</v>
      </c>
      <c r="E23" s="30">
        <f>SUM(E14:E22)</f>
        <v>85</v>
      </c>
      <c r="F23" s="30">
        <f>SUM(F14:F22)</f>
        <v>5</v>
      </c>
      <c r="G23" s="30">
        <f>SUM(G14:G22)</f>
        <v>110</v>
      </c>
      <c r="H23" s="30"/>
      <c r="I23" s="30"/>
      <c r="J23" s="259">
        <f>SUM(J14:J22)</f>
        <v>294</v>
      </c>
      <c r="K23" s="209">
        <f>SUM(K14:K22)</f>
        <v>694</v>
      </c>
      <c r="L23" s="255">
        <f>SUM(L14:L22)</f>
        <v>400</v>
      </c>
      <c r="M23" s="32">
        <f>SUM(M14:M22)</f>
        <v>30</v>
      </c>
      <c r="N23" s="30"/>
      <c r="O23" s="66">
        <f>SUM(O14:O22)</f>
        <v>70</v>
      </c>
      <c r="P23" s="66">
        <f aca="true" t="shared" si="2" ref="P23:V23">SUM(P14:P22)</f>
        <v>70</v>
      </c>
      <c r="Q23" s="66">
        <f t="shared" si="2"/>
        <v>70</v>
      </c>
      <c r="R23" s="66">
        <f t="shared" si="2"/>
        <v>0</v>
      </c>
      <c r="S23" s="66">
        <f t="shared" si="2"/>
        <v>130</v>
      </c>
      <c r="T23" s="66">
        <f t="shared" si="2"/>
        <v>160</v>
      </c>
      <c r="U23" s="66">
        <f t="shared" si="2"/>
        <v>0</v>
      </c>
      <c r="V23" s="298">
        <f t="shared" si="2"/>
        <v>249</v>
      </c>
      <c r="W23" s="214">
        <f>SUM(O23:V23)</f>
        <v>749</v>
      </c>
      <c r="X23" s="261">
        <f>SUM(X14:X22)</f>
        <v>500</v>
      </c>
      <c r="Y23" s="30">
        <f>SUM(Y14:Y22)</f>
        <v>33</v>
      </c>
      <c r="Z23" s="30"/>
      <c r="AA23" s="214">
        <f>SUM(AA14:AA22)</f>
        <v>1443</v>
      </c>
      <c r="AB23" s="136">
        <f>SUM(M23+Y23)</f>
        <v>63</v>
      </c>
    </row>
    <row r="24" spans="1:28" ht="28.5" customHeight="1" thickBot="1">
      <c r="A24" s="110"/>
      <c r="B24" s="33" t="s">
        <v>1</v>
      </c>
      <c r="C24" s="328">
        <f>SUM(C23:J23)</f>
        <v>694</v>
      </c>
      <c r="D24" s="328"/>
      <c r="E24" s="328"/>
      <c r="F24" s="328"/>
      <c r="G24" s="328"/>
      <c r="H24" s="328"/>
      <c r="I24" s="328"/>
      <c r="J24" s="329"/>
      <c r="K24" s="276"/>
      <c r="L24" s="277"/>
      <c r="M24" s="278"/>
      <c r="N24" s="279"/>
      <c r="O24" s="338">
        <f>SUM(O23:V23)</f>
        <v>749</v>
      </c>
      <c r="P24" s="328"/>
      <c r="Q24" s="328"/>
      <c r="R24" s="328"/>
      <c r="S24" s="328"/>
      <c r="T24" s="328"/>
      <c r="U24" s="328"/>
      <c r="V24" s="331"/>
      <c r="W24" s="276"/>
      <c r="X24" s="276"/>
      <c r="Y24" s="276"/>
      <c r="Z24" s="278"/>
      <c r="AA24" s="296">
        <f>SUM(C24:V24)</f>
        <v>1443</v>
      </c>
      <c r="AB24" s="48"/>
    </row>
    <row r="25" spans="1:28" ht="28.5" customHeight="1" thickBot="1">
      <c r="A25" s="111"/>
      <c r="B25" s="29" t="s">
        <v>19</v>
      </c>
      <c r="C25" s="333">
        <f>C24-J23</f>
        <v>400</v>
      </c>
      <c r="D25" s="333"/>
      <c r="E25" s="333"/>
      <c r="F25" s="333"/>
      <c r="G25" s="333"/>
      <c r="H25" s="333"/>
      <c r="I25" s="333"/>
      <c r="J25" s="334"/>
      <c r="K25" s="31"/>
      <c r="L25" s="35"/>
      <c r="M25" s="35"/>
      <c r="N25" s="31"/>
      <c r="O25" s="344">
        <f>O24-V23</f>
        <v>500</v>
      </c>
      <c r="P25" s="333"/>
      <c r="Q25" s="333"/>
      <c r="R25" s="333"/>
      <c r="S25" s="333"/>
      <c r="T25" s="333"/>
      <c r="U25" s="333"/>
      <c r="V25" s="334"/>
      <c r="W25" s="31"/>
      <c r="X25" s="31"/>
      <c r="Y25" s="31"/>
      <c r="Z25" s="35"/>
      <c r="AA25" s="34">
        <f>SUM(C25:V25)</f>
        <v>900</v>
      </c>
      <c r="AB25" s="17"/>
    </row>
    <row r="26" spans="1:28" ht="15">
      <c r="A26" s="4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2"/>
    </row>
    <row r="27" spans="1:28" ht="15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94"/>
      <c r="T27" s="2"/>
      <c r="U27" s="2"/>
      <c r="V27" s="2"/>
      <c r="W27" s="2"/>
      <c r="X27" s="2"/>
      <c r="Y27" s="2"/>
      <c r="Z27" s="2"/>
      <c r="AA27" s="2"/>
      <c r="AB27" s="2"/>
    </row>
    <row r="28" spans="1:28" ht="15">
      <c r="A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 t="s">
        <v>41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">
      <c r="A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54" t="s">
        <v>42</v>
      </c>
      <c r="P29" s="54"/>
      <c r="Q29" s="54"/>
      <c r="R29" s="54"/>
      <c r="S29" s="54"/>
      <c r="T29" s="54"/>
      <c r="U29" s="54"/>
      <c r="V29" s="54"/>
      <c r="W29" s="2"/>
      <c r="X29" s="2"/>
      <c r="Y29" s="2"/>
      <c r="Z29" s="2"/>
      <c r="AA29" s="2"/>
      <c r="AB29" s="2"/>
    </row>
    <row r="30" spans="1:28" ht="1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">
      <c r="A31" s="4"/>
      <c r="B31" s="2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</sheetData>
  <sheetProtection/>
  <mergeCells count="18">
    <mergeCell ref="C8:H8"/>
    <mergeCell ref="C1:H1"/>
    <mergeCell ref="C2:H2"/>
    <mergeCell ref="C4:H4"/>
    <mergeCell ref="C5:H5"/>
    <mergeCell ref="C6:H6"/>
    <mergeCell ref="C7:H7"/>
    <mergeCell ref="AA11:AA13"/>
    <mergeCell ref="AB11:AB13"/>
    <mergeCell ref="C12:M12"/>
    <mergeCell ref="O12:Z12"/>
    <mergeCell ref="C24:J24"/>
    <mergeCell ref="O24:V24"/>
    <mergeCell ref="C25:J25"/>
    <mergeCell ref="O25:V25"/>
    <mergeCell ref="A11:A13"/>
    <mergeCell ref="B11:B13"/>
    <mergeCell ref="C11:Z11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2"/>
  <sheetViews>
    <sheetView zoomScalePageLayoutView="0" workbookViewId="0" topLeftCell="A1">
      <selection activeCell="C4" sqref="C4:H8"/>
    </sheetView>
  </sheetViews>
  <sheetFormatPr defaultColWidth="9.00390625" defaultRowHeight="12.75"/>
  <cols>
    <col min="1" max="1" width="4.75390625" style="0" customWidth="1"/>
    <col min="2" max="2" width="45.75390625" style="0" customWidth="1"/>
    <col min="3" max="3" width="4.875" style="0" customWidth="1"/>
    <col min="4" max="10" width="5.25390625" style="0" customWidth="1"/>
    <col min="11" max="14" width="5.75390625" style="0" customWidth="1"/>
    <col min="15" max="25" width="5.25390625" style="0" customWidth="1"/>
    <col min="26" max="28" width="5.75390625" style="0" customWidth="1"/>
  </cols>
  <sheetData>
    <row r="1" spans="1:28" ht="18.75" customHeight="1">
      <c r="A1" s="125"/>
      <c r="B1" s="55" t="s">
        <v>44</v>
      </c>
      <c r="C1" s="355" t="s">
        <v>21</v>
      </c>
      <c r="D1" s="355" t="s">
        <v>21</v>
      </c>
      <c r="E1" s="355" t="s">
        <v>21</v>
      </c>
      <c r="F1" s="355" t="s">
        <v>21</v>
      </c>
      <c r="G1" s="355" t="s">
        <v>21</v>
      </c>
      <c r="H1" s="355" t="s">
        <v>21</v>
      </c>
      <c r="I1" s="10"/>
      <c r="J1" s="10"/>
      <c r="K1" s="10"/>
      <c r="L1" s="1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8.75" customHeight="1">
      <c r="A2" s="125"/>
      <c r="B2" s="55" t="s">
        <v>45</v>
      </c>
      <c r="C2" s="355" t="s">
        <v>22</v>
      </c>
      <c r="D2" s="355" t="s">
        <v>22</v>
      </c>
      <c r="E2" s="355" t="s">
        <v>22</v>
      </c>
      <c r="F2" s="355" t="s">
        <v>22</v>
      </c>
      <c r="G2" s="355" t="s">
        <v>22</v>
      </c>
      <c r="H2" s="355" t="s">
        <v>22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18.75" customHeight="1">
      <c r="A3" s="125"/>
      <c r="B3" s="55" t="s">
        <v>46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8.75" customHeight="1">
      <c r="A4" s="125"/>
      <c r="B4" s="55" t="s">
        <v>47</v>
      </c>
      <c r="C4" s="356" t="s">
        <v>101</v>
      </c>
      <c r="D4" s="356" t="s">
        <v>101</v>
      </c>
      <c r="E4" s="356" t="s">
        <v>101</v>
      </c>
      <c r="F4" s="356" t="s">
        <v>101</v>
      </c>
      <c r="G4" s="356" t="s">
        <v>101</v>
      </c>
      <c r="H4" s="356" t="s">
        <v>101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18.75" customHeight="1">
      <c r="A5" s="125"/>
      <c r="B5" s="55" t="s">
        <v>48</v>
      </c>
      <c r="C5" s="356" t="s">
        <v>109</v>
      </c>
      <c r="D5" s="356" t="s">
        <v>109</v>
      </c>
      <c r="E5" s="356" t="s">
        <v>109</v>
      </c>
      <c r="F5" s="356" t="s">
        <v>109</v>
      </c>
      <c r="G5" s="356" t="s">
        <v>109</v>
      </c>
      <c r="H5" s="356" t="s">
        <v>109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28.5" customHeight="1">
      <c r="A6" s="125"/>
      <c r="B6" s="55" t="s">
        <v>49</v>
      </c>
      <c r="C6" s="356" t="s">
        <v>23</v>
      </c>
      <c r="D6" s="356" t="s">
        <v>23</v>
      </c>
      <c r="E6" s="356" t="s">
        <v>23</v>
      </c>
      <c r="F6" s="356" t="s">
        <v>23</v>
      </c>
      <c r="G6" s="356" t="s">
        <v>23</v>
      </c>
      <c r="H6" s="356" t="s">
        <v>23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8.75" customHeight="1">
      <c r="A7" s="125"/>
      <c r="B7" s="55" t="s">
        <v>50</v>
      </c>
      <c r="C7" s="356">
        <v>5</v>
      </c>
      <c r="D7" s="356">
        <v>6</v>
      </c>
      <c r="E7" s="356">
        <v>6</v>
      </c>
      <c r="F7" s="356">
        <v>6</v>
      </c>
      <c r="G7" s="356">
        <v>6</v>
      </c>
      <c r="H7" s="356">
        <v>6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8.75" customHeight="1">
      <c r="A8" s="125"/>
      <c r="B8" s="55" t="s">
        <v>51</v>
      </c>
      <c r="C8" s="356" t="s">
        <v>110</v>
      </c>
      <c r="D8" s="356" t="s">
        <v>110</v>
      </c>
      <c r="E8" s="356" t="s">
        <v>110</v>
      </c>
      <c r="F8" s="356" t="s">
        <v>110</v>
      </c>
      <c r="G8" s="356" t="s">
        <v>110</v>
      </c>
      <c r="H8" s="356" t="s">
        <v>110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18.75">
      <c r="A9" s="125"/>
      <c r="B9" s="15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19.5" thickBot="1">
      <c r="A10" s="17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2"/>
    </row>
    <row r="11" spans="1:28" ht="13.5" customHeight="1" thickBot="1">
      <c r="A11" s="345" t="s">
        <v>0</v>
      </c>
      <c r="B11" s="307" t="s">
        <v>7</v>
      </c>
      <c r="C11" s="308" t="s">
        <v>1</v>
      </c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23" t="s">
        <v>18</v>
      </c>
      <c r="AB11" s="321" t="s">
        <v>8</v>
      </c>
    </row>
    <row r="12" spans="1:28" ht="13.5" customHeight="1" thickBot="1">
      <c r="A12" s="307"/>
      <c r="B12" s="307"/>
      <c r="C12" s="310" t="s">
        <v>104</v>
      </c>
      <c r="D12" s="311"/>
      <c r="E12" s="311"/>
      <c r="F12" s="311"/>
      <c r="G12" s="311"/>
      <c r="H12" s="311"/>
      <c r="I12" s="311"/>
      <c r="J12" s="311"/>
      <c r="K12" s="311"/>
      <c r="L12" s="336"/>
      <c r="M12" s="336"/>
      <c r="N12" s="19"/>
      <c r="O12" s="337" t="s">
        <v>105</v>
      </c>
      <c r="P12" s="311"/>
      <c r="Q12" s="311"/>
      <c r="R12" s="311"/>
      <c r="S12" s="311"/>
      <c r="T12" s="311"/>
      <c r="U12" s="311"/>
      <c r="V12" s="312"/>
      <c r="W12" s="311"/>
      <c r="X12" s="311"/>
      <c r="Y12" s="311"/>
      <c r="Z12" s="311"/>
      <c r="AA12" s="324"/>
      <c r="AB12" s="322"/>
    </row>
    <row r="13" spans="1:28" ht="78" customHeight="1" thickBot="1">
      <c r="A13" s="306"/>
      <c r="B13" s="306"/>
      <c r="C13" s="20" t="s">
        <v>9</v>
      </c>
      <c r="D13" s="21" t="s">
        <v>10</v>
      </c>
      <c r="E13" s="21" t="s">
        <v>11</v>
      </c>
      <c r="F13" s="21" t="s">
        <v>12</v>
      </c>
      <c r="G13" s="21" t="s">
        <v>13</v>
      </c>
      <c r="H13" s="21" t="s">
        <v>14</v>
      </c>
      <c r="I13" s="21" t="s">
        <v>15</v>
      </c>
      <c r="J13" s="219" t="s">
        <v>17</v>
      </c>
      <c r="K13" s="195" t="s">
        <v>26</v>
      </c>
      <c r="L13" s="237" t="s">
        <v>96</v>
      </c>
      <c r="M13" s="65" t="s">
        <v>2</v>
      </c>
      <c r="N13" s="37" t="s">
        <v>77</v>
      </c>
      <c r="O13" s="20" t="s">
        <v>9</v>
      </c>
      <c r="P13" s="20" t="s">
        <v>10</v>
      </c>
      <c r="Q13" s="21" t="s">
        <v>11</v>
      </c>
      <c r="R13" s="21" t="s">
        <v>12</v>
      </c>
      <c r="S13" s="21" t="s">
        <v>13</v>
      </c>
      <c r="T13" s="21" t="s">
        <v>14</v>
      </c>
      <c r="U13" s="21" t="s">
        <v>15</v>
      </c>
      <c r="V13" s="219" t="s">
        <v>20</v>
      </c>
      <c r="W13" s="195" t="s">
        <v>69</v>
      </c>
      <c r="X13" s="237" t="s">
        <v>96</v>
      </c>
      <c r="Y13" s="43" t="s">
        <v>2</v>
      </c>
      <c r="Z13" s="25" t="s">
        <v>36</v>
      </c>
      <c r="AA13" s="324"/>
      <c r="AB13" s="326"/>
    </row>
    <row r="14" spans="1:28" ht="28.5" customHeight="1" thickBot="1">
      <c r="A14" s="96">
        <v>1</v>
      </c>
      <c r="B14" s="122" t="s">
        <v>83</v>
      </c>
      <c r="C14" s="67">
        <v>5</v>
      </c>
      <c r="D14" s="58">
        <v>5</v>
      </c>
      <c r="E14" s="58">
        <v>20</v>
      </c>
      <c r="F14" s="58"/>
      <c r="G14" s="58"/>
      <c r="H14" s="58"/>
      <c r="I14" s="58"/>
      <c r="J14" s="232">
        <v>22</v>
      </c>
      <c r="K14" s="196">
        <f aca="true" t="shared" si="0" ref="K14:K20">SUM(C14:J14)</f>
        <v>52</v>
      </c>
      <c r="L14" s="238">
        <f>K14-J14</f>
        <v>30</v>
      </c>
      <c r="M14" s="116">
        <v>2</v>
      </c>
      <c r="N14" s="118" t="s">
        <v>4</v>
      </c>
      <c r="O14" s="79"/>
      <c r="P14" s="58"/>
      <c r="Q14" s="58"/>
      <c r="R14" s="58"/>
      <c r="S14" s="58"/>
      <c r="T14" s="58"/>
      <c r="U14" s="58"/>
      <c r="V14" s="232"/>
      <c r="W14" s="206"/>
      <c r="X14" s="249"/>
      <c r="Y14" s="59"/>
      <c r="Z14" s="115"/>
      <c r="AA14" s="202">
        <f aca="true" t="shared" si="1" ref="AA14:AA19">SUM(C14:J14)+SUM(O14:V14)</f>
        <v>52</v>
      </c>
      <c r="AB14" s="68">
        <f aca="true" t="shared" si="2" ref="AB14:AB21">SUM(M14+Y14)</f>
        <v>2</v>
      </c>
    </row>
    <row r="15" spans="1:28" ht="28.5" customHeight="1" thickBot="1">
      <c r="A15" s="97">
        <v>2</v>
      </c>
      <c r="B15" s="123" t="s">
        <v>84</v>
      </c>
      <c r="C15" s="63">
        <v>5</v>
      </c>
      <c r="D15" s="60">
        <v>10</v>
      </c>
      <c r="E15" s="60">
        <v>15</v>
      </c>
      <c r="F15" s="60">
        <v>15</v>
      </c>
      <c r="G15" s="60">
        <v>30</v>
      </c>
      <c r="H15" s="60"/>
      <c r="I15" s="60"/>
      <c r="J15" s="265">
        <v>55</v>
      </c>
      <c r="K15" s="197">
        <f t="shared" si="0"/>
        <v>130</v>
      </c>
      <c r="L15" s="239">
        <f aca="true" t="shared" si="3" ref="L15:L20">K15-J15</f>
        <v>75</v>
      </c>
      <c r="M15" s="174">
        <v>5</v>
      </c>
      <c r="N15" s="119" t="s">
        <v>4</v>
      </c>
      <c r="O15" s="81"/>
      <c r="P15" s="60"/>
      <c r="Q15" s="60"/>
      <c r="R15" s="60"/>
      <c r="S15" s="60"/>
      <c r="T15" s="60"/>
      <c r="U15" s="60"/>
      <c r="V15" s="221"/>
      <c r="W15" s="197"/>
      <c r="X15" s="250"/>
      <c r="Y15" s="57"/>
      <c r="Z15" s="38"/>
      <c r="AA15" s="202">
        <f t="shared" si="1"/>
        <v>130</v>
      </c>
      <c r="AB15" s="68">
        <f t="shared" si="2"/>
        <v>5</v>
      </c>
    </row>
    <row r="16" spans="1:28" ht="28.5" customHeight="1" thickBot="1">
      <c r="A16" s="97">
        <v>3</v>
      </c>
      <c r="B16" s="123" t="s">
        <v>85</v>
      </c>
      <c r="C16" s="63">
        <v>10</v>
      </c>
      <c r="D16" s="60">
        <v>20</v>
      </c>
      <c r="E16" s="60"/>
      <c r="F16" s="60"/>
      <c r="G16" s="60"/>
      <c r="H16" s="60"/>
      <c r="I16" s="60"/>
      <c r="J16" s="265">
        <v>22</v>
      </c>
      <c r="K16" s="198">
        <f t="shared" si="0"/>
        <v>52</v>
      </c>
      <c r="L16" s="239">
        <f t="shared" si="3"/>
        <v>30</v>
      </c>
      <c r="M16" s="174">
        <v>2</v>
      </c>
      <c r="N16" s="119" t="s">
        <v>4</v>
      </c>
      <c r="O16" s="81"/>
      <c r="P16" s="60"/>
      <c r="Q16" s="60"/>
      <c r="R16" s="60"/>
      <c r="S16" s="60"/>
      <c r="T16" s="60"/>
      <c r="U16" s="60"/>
      <c r="V16" s="221"/>
      <c r="W16" s="197"/>
      <c r="X16" s="250"/>
      <c r="Y16" s="57"/>
      <c r="Z16" s="38"/>
      <c r="AA16" s="202">
        <f t="shared" si="1"/>
        <v>52</v>
      </c>
      <c r="AB16" s="68">
        <f t="shared" si="2"/>
        <v>2</v>
      </c>
    </row>
    <row r="17" spans="1:28" ht="28.5" customHeight="1" thickBot="1">
      <c r="A17" s="97">
        <v>4</v>
      </c>
      <c r="B17" s="123" t="s">
        <v>86</v>
      </c>
      <c r="C17" s="62"/>
      <c r="D17" s="61">
        <v>5</v>
      </c>
      <c r="E17" s="61"/>
      <c r="F17" s="61"/>
      <c r="G17" s="61">
        <v>25</v>
      </c>
      <c r="H17" s="61"/>
      <c r="I17" s="61"/>
      <c r="J17" s="266">
        <v>22</v>
      </c>
      <c r="K17" s="198">
        <f t="shared" si="0"/>
        <v>52</v>
      </c>
      <c r="L17" s="239">
        <f t="shared" si="3"/>
        <v>30</v>
      </c>
      <c r="M17" s="174">
        <v>2</v>
      </c>
      <c r="N17" s="119" t="s">
        <v>4</v>
      </c>
      <c r="O17" s="83"/>
      <c r="P17" s="61"/>
      <c r="Q17" s="61"/>
      <c r="R17" s="61"/>
      <c r="S17" s="61"/>
      <c r="T17" s="61"/>
      <c r="U17" s="61"/>
      <c r="V17" s="222"/>
      <c r="W17" s="198"/>
      <c r="X17" s="260"/>
      <c r="Y17" s="57"/>
      <c r="Z17" s="38"/>
      <c r="AA17" s="202">
        <f t="shared" si="1"/>
        <v>52</v>
      </c>
      <c r="AB17" s="68">
        <f t="shared" si="2"/>
        <v>2</v>
      </c>
    </row>
    <row r="18" spans="1:28" ht="28.5" customHeight="1" thickBot="1">
      <c r="A18" s="97">
        <v>5</v>
      </c>
      <c r="B18" s="123" t="s">
        <v>87</v>
      </c>
      <c r="C18" s="62">
        <v>5</v>
      </c>
      <c r="D18" s="61">
        <v>20</v>
      </c>
      <c r="E18" s="61"/>
      <c r="F18" s="61"/>
      <c r="G18" s="61">
        <v>35</v>
      </c>
      <c r="H18" s="61"/>
      <c r="I18" s="61"/>
      <c r="J18" s="266">
        <v>44</v>
      </c>
      <c r="K18" s="198">
        <f t="shared" si="0"/>
        <v>104</v>
      </c>
      <c r="L18" s="239">
        <f t="shared" si="3"/>
        <v>60</v>
      </c>
      <c r="M18" s="174">
        <v>4</v>
      </c>
      <c r="N18" s="119" t="s">
        <v>3</v>
      </c>
      <c r="O18" s="83"/>
      <c r="P18" s="61"/>
      <c r="Q18" s="61"/>
      <c r="R18" s="61"/>
      <c r="S18" s="61"/>
      <c r="T18" s="61"/>
      <c r="U18" s="61"/>
      <c r="V18" s="222"/>
      <c r="W18" s="198"/>
      <c r="X18" s="260"/>
      <c r="Y18" s="57"/>
      <c r="Z18" s="38"/>
      <c r="AA18" s="202">
        <f t="shared" si="1"/>
        <v>104</v>
      </c>
      <c r="AB18" s="68">
        <f t="shared" si="2"/>
        <v>4</v>
      </c>
    </row>
    <row r="19" spans="1:28" ht="28.5" customHeight="1" thickBot="1">
      <c r="A19" s="97">
        <v>6</v>
      </c>
      <c r="B19" s="71" t="s">
        <v>88</v>
      </c>
      <c r="C19" s="62">
        <v>5</v>
      </c>
      <c r="D19" s="61">
        <v>25</v>
      </c>
      <c r="E19" s="61"/>
      <c r="F19" s="61"/>
      <c r="G19" s="61"/>
      <c r="H19" s="61"/>
      <c r="I19" s="61"/>
      <c r="J19" s="266">
        <v>22</v>
      </c>
      <c r="K19" s="198">
        <f t="shared" si="0"/>
        <v>52</v>
      </c>
      <c r="L19" s="239">
        <f t="shared" si="3"/>
        <v>30</v>
      </c>
      <c r="M19" s="174">
        <v>2</v>
      </c>
      <c r="N19" s="119" t="s">
        <v>4</v>
      </c>
      <c r="O19" s="83"/>
      <c r="P19" s="61"/>
      <c r="Q19" s="61"/>
      <c r="R19" s="61"/>
      <c r="S19" s="61"/>
      <c r="T19" s="61"/>
      <c r="U19" s="61"/>
      <c r="V19" s="222"/>
      <c r="W19" s="198"/>
      <c r="X19" s="260"/>
      <c r="Y19" s="57"/>
      <c r="Z19" s="38"/>
      <c r="AA19" s="202">
        <f t="shared" si="1"/>
        <v>52</v>
      </c>
      <c r="AB19" s="68">
        <f t="shared" si="2"/>
        <v>2</v>
      </c>
    </row>
    <row r="20" spans="1:28" ht="28.5" customHeight="1" thickBot="1">
      <c r="A20" s="97">
        <v>7</v>
      </c>
      <c r="B20" s="71" t="s">
        <v>89</v>
      </c>
      <c r="C20" s="62">
        <v>20</v>
      </c>
      <c r="D20" s="61">
        <v>15</v>
      </c>
      <c r="E20" s="61"/>
      <c r="F20" s="61">
        <v>15</v>
      </c>
      <c r="G20" s="61">
        <v>35</v>
      </c>
      <c r="H20" s="61"/>
      <c r="I20" s="61"/>
      <c r="J20" s="266">
        <v>63</v>
      </c>
      <c r="K20" s="198">
        <f t="shared" si="0"/>
        <v>148</v>
      </c>
      <c r="L20" s="239">
        <f t="shared" si="3"/>
        <v>85</v>
      </c>
      <c r="M20" s="174">
        <v>7</v>
      </c>
      <c r="N20" s="119" t="s">
        <v>3</v>
      </c>
      <c r="O20" s="83"/>
      <c r="P20" s="61"/>
      <c r="Q20" s="61"/>
      <c r="R20" s="61"/>
      <c r="S20" s="61"/>
      <c r="T20" s="61"/>
      <c r="U20" s="61"/>
      <c r="V20" s="222"/>
      <c r="W20" s="198"/>
      <c r="X20" s="260"/>
      <c r="Y20" s="57"/>
      <c r="Z20" s="38"/>
      <c r="AA20" s="212">
        <f>SUM(O20:V20)+SUM(C20:J20)</f>
        <v>148</v>
      </c>
      <c r="AB20" s="68">
        <f t="shared" si="2"/>
        <v>7</v>
      </c>
    </row>
    <row r="21" spans="1:28" ht="28.5" customHeight="1" thickBot="1">
      <c r="A21" s="97">
        <v>8</v>
      </c>
      <c r="B21" s="71" t="s">
        <v>90</v>
      </c>
      <c r="C21" s="62"/>
      <c r="D21" s="61"/>
      <c r="E21" s="61"/>
      <c r="F21" s="61"/>
      <c r="G21" s="61"/>
      <c r="H21" s="61"/>
      <c r="I21" s="61"/>
      <c r="J21" s="222"/>
      <c r="K21" s="267"/>
      <c r="L21" s="264"/>
      <c r="M21" s="84"/>
      <c r="N21" s="119"/>
      <c r="O21" s="83"/>
      <c r="P21" s="61">
        <v>20</v>
      </c>
      <c r="Q21" s="61">
        <v>355</v>
      </c>
      <c r="R21" s="61"/>
      <c r="S21" s="61"/>
      <c r="T21" s="61"/>
      <c r="U21" s="61"/>
      <c r="V21" s="222">
        <v>268</v>
      </c>
      <c r="W21" s="198">
        <f>SUM(O21:V21)</f>
        <v>643</v>
      </c>
      <c r="X21" s="260">
        <f>W21-V21</f>
        <v>375</v>
      </c>
      <c r="Y21" s="57">
        <v>10</v>
      </c>
      <c r="Z21" s="36" t="s">
        <v>4</v>
      </c>
      <c r="AA21" s="212">
        <f>SUM(O21:V21)+SUM(C21:J21)</f>
        <v>643</v>
      </c>
      <c r="AB21" s="69">
        <f t="shared" si="2"/>
        <v>10</v>
      </c>
    </row>
    <row r="22" spans="1:28" ht="28.5" customHeight="1" thickBot="1">
      <c r="A22" s="98">
        <v>9</v>
      </c>
      <c r="B22" s="142" t="s">
        <v>91</v>
      </c>
      <c r="C22" s="135"/>
      <c r="D22" s="90"/>
      <c r="E22" s="90"/>
      <c r="F22" s="90"/>
      <c r="G22" s="90"/>
      <c r="H22" s="90"/>
      <c r="I22" s="90"/>
      <c r="J22" s="224"/>
      <c r="K22" s="200"/>
      <c r="L22" s="268"/>
      <c r="M22" s="114"/>
      <c r="N22" s="120"/>
      <c r="O22" s="113"/>
      <c r="P22" s="90"/>
      <c r="Q22" s="90"/>
      <c r="R22" s="90"/>
      <c r="S22" s="90"/>
      <c r="T22" s="90"/>
      <c r="U22" s="90">
        <v>1</v>
      </c>
      <c r="V22" s="224"/>
      <c r="W22" s="200">
        <f>SUM(U22:V22)</f>
        <v>1</v>
      </c>
      <c r="X22" s="268">
        <v>1</v>
      </c>
      <c r="Y22" s="64">
        <v>20</v>
      </c>
      <c r="Z22" s="36" t="s">
        <v>3</v>
      </c>
      <c r="AA22" s="212">
        <v>1</v>
      </c>
      <c r="AB22" s="69">
        <v>20</v>
      </c>
    </row>
    <row r="23" spans="1:28" ht="28.5" customHeight="1" thickBot="1">
      <c r="A23" s="131">
        <v>10</v>
      </c>
      <c r="B23" s="143" t="s">
        <v>99</v>
      </c>
      <c r="C23" s="147"/>
      <c r="D23" s="148">
        <v>90</v>
      </c>
      <c r="E23" s="148"/>
      <c r="F23" s="148"/>
      <c r="G23" s="148"/>
      <c r="H23" s="148"/>
      <c r="I23" s="148"/>
      <c r="J23" s="220">
        <v>66</v>
      </c>
      <c r="K23" s="196">
        <f>SUM(C23:J23)</f>
        <v>156</v>
      </c>
      <c r="L23" s="238">
        <v>90</v>
      </c>
      <c r="M23" s="149">
        <v>6</v>
      </c>
      <c r="N23" s="45" t="s">
        <v>4</v>
      </c>
      <c r="O23" s="144"/>
      <c r="P23" s="133"/>
      <c r="Q23" s="133"/>
      <c r="R23" s="133"/>
      <c r="S23" s="133"/>
      <c r="T23" s="133"/>
      <c r="U23" s="133"/>
      <c r="V23" s="271"/>
      <c r="W23" s="270"/>
      <c r="X23" s="244"/>
      <c r="Y23" s="134"/>
      <c r="Z23" s="45"/>
      <c r="AA23" s="194">
        <f>SUM(O23:V23)+SUM(C23:J23)</f>
        <v>156</v>
      </c>
      <c r="AB23" s="69">
        <v>6</v>
      </c>
    </row>
    <row r="24" spans="1:28" ht="28.5" customHeight="1" thickBot="1">
      <c r="A24" s="111"/>
      <c r="B24" s="29" t="s">
        <v>5</v>
      </c>
      <c r="C24" s="31">
        <f aca="true" t="shared" si="4" ref="C24:M24">SUM(C14:C23)</f>
        <v>50</v>
      </c>
      <c r="D24" s="31">
        <f t="shared" si="4"/>
        <v>190</v>
      </c>
      <c r="E24" s="31">
        <f t="shared" si="4"/>
        <v>35</v>
      </c>
      <c r="F24" s="31">
        <f t="shared" si="4"/>
        <v>30</v>
      </c>
      <c r="G24" s="31">
        <f t="shared" si="4"/>
        <v>125</v>
      </c>
      <c r="H24" s="31">
        <f t="shared" si="4"/>
        <v>0</v>
      </c>
      <c r="I24" s="31">
        <f t="shared" si="4"/>
        <v>0</v>
      </c>
      <c r="J24" s="235">
        <f t="shared" si="4"/>
        <v>316</v>
      </c>
      <c r="K24" s="208">
        <f t="shared" si="4"/>
        <v>746</v>
      </c>
      <c r="L24" s="269">
        <f t="shared" si="4"/>
        <v>430</v>
      </c>
      <c r="M24" s="31">
        <f t="shared" si="4"/>
        <v>30</v>
      </c>
      <c r="N24" s="31"/>
      <c r="O24" s="146">
        <f>SUM(O14:O23)</f>
        <v>0</v>
      </c>
      <c r="P24" s="146">
        <f aca="true" t="shared" si="5" ref="P24:V24">SUM(P14:P23)</f>
        <v>20</v>
      </c>
      <c r="Q24" s="146">
        <f t="shared" si="5"/>
        <v>355</v>
      </c>
      <c r="R24" s="146">
        <f t="shared" si="5"/>
        <v>0</v>
      </c>
      <c r="S24" s="146">
        <f t="shared" si="5"/>
        <v>0</v>
      </c>
      <c r="T24" s="146">
        <f t="shared" si="5"/>
        <v>0</v>
      </c>
      <c r="U24" s="146">
        <f t="shared" si="5"/>
        <v>1</v>
      </c>
      <c r="V24" s="300">
        <f t="shared" si="5"/>
        <v>268</v>
      </c>
      <c r="W24" s="207">
        <f>SUM(W16:W23)</f>
        <v>644</v>
      </c>
      <c r="X24" s="255">
        <f>SUM(X21:X23)</f>
        <v>376</v>
      </c>
      <c r="Y24" s="31">
        <f>SUM(Y14:Y23)</f>
        <v>30</v>
      </c>
      <c r="Z24" s="31"/>
      <c r="AA24" s="207">
        <f>SUM(AA14:AA23)</f>
        <v>1390</v>
      </c>
      <c r="AB24" s="17">
        <f>SUM(M24+Y24)</f>
        <v>60</v>
      </c>
    </row>
    <row r="25" spans="1:28" ht="28.5" customHeight="1" thickBot="1">
      <c r="A25" s="110"/>
      <c r="B25" s="33" t="s">
        <v>1</v>
      </c>
      <c r="C25" s="328">
        <f>SUM(C24:J24)</f>
        <v>746</v>
      </c>
      <c r="D25" s="328"/>
      <c r="E25" s="328"/>
      <c r="F25" s="328"/>
      <c r="G25" s="328"/>
      <c r="H25" s="328"/>
      <c r="I25" s="328"/>
      <c r="J25" s="329"/>
      <c r="K25" s="276"/>
      <c r="L25" s="277"/>
      <c r="M25" s="278"/>
      <c r="N25" s="279"/>
      <c r="O25" s="338">
        <f>SUM(O24:V24)</f>
        <v>644</v>
      </c>
      <c r="P25" s="328"/>
      <c r="Q25" s="328"/>
      <c r="R25" s="328"/>
      <c r="S25" s="328"/>
      <c r="T25" s="328"/>
      <c r="U25" s="328"/>
      <c r="V25" s="331"/>
      <c r="W25" s="276"/>
      <c r="X25" s="276"/>
      <c r="Y25" s="276"/>
      <c r="Z25" s="278"/>
      <c r="AA25" s="280">
        <f>SUM(C25:V25)</f>
        <v>1390</v>
      </c>
      <c r="AB25" s="48"/>
    </row>
    <row r="26" spans="1:28" ht="28.5" customHeight="1" thickBot="1">
      <c r="A26" s="111"/>
      <c r="B26" s="29" t="s">
        <v>19</v>
      </c>
      <c r="C26" s="333">
        <f>C25-J24</f>
        <v>430</v>
      </c>
      <c r="D26" s="333"/>
      <c r="E26" s="333"/>
      <c r="F26" s="333"/>
      <c r="G26" s="333"/>
      <c r="H26" s="333"/>
      <c r="I26" s="333"/>
      <c r="J26" s="334"/>
      <c r="K26" s="31"/>
      <c r="L26" s="35"/>
      <c r="M26" s="35"/>
      <c r="N26" s="31"/>
      <c r="O26" s="344">
        <f>O25-V24</f>
        <v>376</v>
      </c>
      <c r="P26" s="333"/>
      <c r="Q26" s="333"/>
      <c r="R26" s="333"/>
      <c r="S26" s="333"/>
      <c r="T26" s="333"/>
      <c r="U26" s="333"/>
      <c r="V26" s="334"/>
      <c r="W26" s="31"/>
      <c r="X26" s="31"/>
      <c r="Y26" s="31"/>
      <c r="Z26" s="35"/>
      <c r="AA26" s="34">
        <f>SUM(C26:V26)</f>
        <v>806</v>
      </c>
      <c r="AB26" s="17"/>
    </row>
    <row r="27" spans="1:28" ht="15">
      <c r="A27" s="4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2"/>
    </row>
    <row r="28" spans="1:28" ht="15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94"/>
      <c r="U28" s="2"/>
      <c r="V28" s="2"/>
      <c r="W28" s="2"/>
      <c r="X28" s="2"/>
      <c r="Y28" s="2"/>
      <c r="Z28" s="2"/>
      <c r="AA28" s="2"/>
      <c r="AB28" s="2"/>
    </row>
    <row r="29" spans="1:28" ht="15">
      <c r="A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 t="s">
        <v>41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">
      <c r="A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4" t="s">
        <v>42</v>
      </c>
      <c r="P30" s="54"/>
      <c r="Q30" s="54"/>
      <c r="R30" s="54"/>
      <c r="S30" s="54"/>
      <c r="T30" s="54"/>
      <c r="U30" s="54"/>
      <c r="V30" s="54"/>
      <c r="W30" s="2"/>
      <c r="X30" s="2"/>
      <c r="Y30" s="2"/>
      <c r="Z30" s="2"/>
      <c r="AA30" s="2"/>
      <c r="AB30" s="2"/>
    </row>
    <row r="31" spans="1:28" ht="1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">
      <c r="A32" s="4"/>
      <c r="B32" s="2" t="s">
        <v>43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</sheetData>
  <sheetProtection/>
  <mergeCells count="18">
    <mergeCell ref="C8:H8"/>
    <mergeCell ref="C1:H1"/>
    <mergeCell ref="C2:H2"/>
    <mergeCell ref="C4:H4"/>
    <mergeCell ref="C5:H5"/>
    <mergeCell ref="C6:H6"/>
    <mergeCell ref="C7:H7"/>
    <mergeCell ref="AA11:AA13"/>
    <mergeCell ref="AB11:AB13"/>
    <mergeCell ref="C12:M12"/>
    <mergeCell ref="O12:Z12"/>
    <mergeCell ref="C25:J25"/>
    <mergeCell ref="O25:V25"/>
    <mergeCell ref="C26:J26"/>
    <mergeCell ref="O26:V26"/>
    <mergeCell ref="A11:A13"/>
    <mergeCell ref="B11:B13"/>
    <mergeCell ref="C11:Z11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PageLayoutView="0" workbookViewId="0" topLeftCell="A1">
      <selection activeCell="C4" sqref="C4:C8"/>
    </sheetView>
  </sheetViews>
  <sheetFormatPr defaultColWidth="9.00390625" defaultRowHeight="12.75"/>
  <cols>
    <col min="1" max="1" width="4.75390625" style="0" customWidth="1"/>
    <col min="2" max="2" width="45.75390625" style="0" customWidth="1"/>
    <col min="3" max="3" width="36.75390625" style="0" customWidth="1"/>
    <col min="4" max="11" width="5.25390625" style="0" customWidth="1"/>
    <col min="12" max="15" width="5.75390625" style="0" customWidth="1"/>
    <col min="16" max="26" width="5.25390625" style="0" customWidth="1"/>
    <col min="27" max="29" width="5.75390625" style="0" customWidth="1"/>
  </cols>
  <sheetData>
    <row r="1" spans="1:29" ht="18.75" customHeight="1">
      <c r="A1" s="125"/>
      <c r="B1" s="55" t="s">
        <v>44</v>
      </c>
      <c r="C1" s="56" t="s">
        <v>21</v>
      </c>
      <c r="H1" s="10"/>
      <c r="I1" s="10"/>
      <c r="J1" s="10"/>
      <c r="K1" s="10"/>
      <c r="L1" s="10"/>
      <c r="M1" s="1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8.75" customHeight="1">
      <c r="A2" s="125"/>
      <c r="B2" s="55" t="s">
        <v>45</v>
      </c>
      <c r="C2" s="56" t="s">
        <v>22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8.75" customHeight="1">
      <c r="A3" s="125"/>
      <c r="B3" s="55" t="s">
        <v>46</v>
      </c>
      <c r="C3" s="193" t="s">
        <v>102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8.75" customHeight="1">
      <c r="A4" s="125"/>
      <c r="B4" s="55" t="s">
        <v>47</v>
      </c>
      <c r="C4" s="56" t="s">
        <v>101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8.75" customHeight="1">
      <c r="A5" s="125"/>
      <c r="B5" s="55" t="s">
        <v>48</v>
      </c>
      <c r="C5" s="56" t="s">
        <v>109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28.5" customHeight="1">
      <c r="A6" s="125"/>
      <c r="B6" s="55" t="s">
        <v>49</v>
      </c>
      <c r="C6" s="56" t="s">
        <v>23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8.75" customHeight="1">
      <c r="A7" s="125"/>
      <c r="B7" s="55" t="s">
        <v>50</v>
      </c>
      <c r="C7" s="56">
        <v>6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8.75" customHeight="1">
      <c r="A8" s="125"/>
      <c r="B8" s="55" t="s">
        <v>51</v>
      </c>
      <c r="C8" s="56" t="s">
        <v>110</v>
      </c>
      <c r="H8" s="9"/>
      <c r="I8" s="1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8.75">
      <c r="A9" s="125"/>
      <c r="B9" s="15"/>
      <c r="C9" s="1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9.5" thickBot="1">
      <c r="A10" s="17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2"/>
    </row>
    <row r="11" spans="1:29" ht="13.5" customHeight="1" thickBot="1">
      <c r="A11" s="345" t="s">
        <v>0</v>
      </c>
      <c r="B11" s="307" t="s">
        <v>7</v>
      </c>
      <c r="C11" s="342" t="s">
        <v>6</v>
      </c>
      <c r="D11" s="308" t="s">
        <v>1</v>
      </c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48" t="s">
        <v>18</v>
      </c>
      <c r="AC11" s="321" t="s">
        <v>8</v>
      </c>
    </row>
    <row r="12" spans="1:29" ht="13.5" customHeight="1" thickBot="1">
      <c r="A12" s="307"/>
      <c r="B12" s="307"/>
      <c r="C12" s="343"/>
      <c r="D12" s="310" t="s">
        <v>103</v>
      </c>
      <c r="E12" s="311"/>
      <c r="F12" s="311"/>
      <c r="G12" s="311"/>
      <c r="H12" s="311"/>
      <c r="I12" s="311"/>
      <c r="J12" s="311"/>
      <c r="K12" s="311"/>
      <c r="L12" s="311"/>
      <c r="M12" s="336"/>
      <c r="N12" s="336"/>
      <c r="O12" s="19"/>
      <c r="P12" s="337"/>
      <c r="Q12" s="311"/>
      <c r="R12" s="311"/>
      <c r="S12" s="311"/>
      <c r="T12" s="311"/>
      <c r="U12" s="311"/>
      <c r="V12" s="311"/>
      <c r="W12" s="312"/>
      <c r="X12" s="311"/>
      <c r="Y12" s="311"/>
      <c r="Z12" s="311"/>
      <c r="AA12" s="311"/>
      <c r="AB12" s="349"/>
      <c r="AC12" s="322"/>
    </row>
    <row r="13" spans="1:29" ht="78" customHeight="1" thickBot="1">
      <c r="A13" s="306"/>
      <c r="B13" s="306"/>
      <c r="C13" s="343"/>
      <c r="D13" s="20" t="s">
        <v>9</v>
      </c>
      <c r="E13" s="21" t="s">
        <v>10</v>
      </c>
      <c r="F13" s="21" t="s">
        <v>11</v>
      </c>
      <c r="G13" s="21" t="s">
        <v>12</v>
      </c>
      <c r="H13" s="21" t="s">
        <v>13</v>
      </c>
      <c r="I13" s="21" t="s">
        <v>14</v>
      </c>
      <c r="J13" s="21" t="s">
        <v>15</v>
      </c>
      <c r="K13" s="219" t="s">
        <v>17</v>
      </c>
      <c r="L13" s="195" t="s">
        <v>26</v>
      </c>
      <c r="M13" s="237" t="s">
        <v>96</v>
      </c>
      <c r="N13" s="65" t="s">
        <v>2</v>
      </c>
      <c r="O13" s="37" t="s">
        <v>77</v>
      </c>
      <c r="P13" s="20"/>
      <c r="Q13" s="20"/>
      <c r="R13" s="21"/>
      <c r="S13" s="21"/>
      <c r="T13" s="21"/>
      <c r="U13" s="21"/>
      <c r="V13" s="21"/>
      <c r="W13" s="21"/>
      <c r="X13" s="37"/>
      <c r="Y13" s="37"/>
      <c r="Z13" s="43"/>
      <c r="AA13" s="25"/>
      <c r="AB13" s="349"/>
      <c r="AC13" s="326"/>
    </row>
    <row r="14" spans="1:29" s="170" customFormat="1" ht="59.25" customHeight="1" thickBot="1">
      <c r="A14" s="159">
        <v>1</v>
      </c>
      <c r="B14" s="122" t="s">
        <v>98</v>
      </c>
      <c r="C14" s="70"/>
      <c r="D14" s="160"/>
      <c r="E14" s="161"/>
      <c r="F14" s="161"/>
      <c r="G14" s="161"/>
      <c r="H14" s="161"/>
      <c r="I14" s="161">
        <v>960</v>
      </c>
      <c r="J14" s="161"/>
      <c r="K14" s="283"/>
      <c r="L14" s="281">
        <f>SUM(D14:K14)</f>
        <v>960</v>
      </c>
      <c r="M14" s="282">
        <f>I14</f>
        <v>960</v>
      </c>
      <c r="N14" s="163">
        <v>30</v>
      </c>
      <c r="O14" s="164" t="s">
        <v>4</v>
      </c>
      <c r="P14" s="165"/>
      <c r="Q14" s="161"/>
      <c r="R14" s="161"/>
      <c r="S14" s="161"/>
      <c r="T14" s="161"/>
      <c r="U14" s="161"/>
      <c r="V14" s="161"/>
      <c r="W14" s="161"/>
      <c r="X14" s="161"/>
      <c r="Y14" s="162"/>
      <c r="Z14" s="166"/>
      <c r="AA14" s="167"/>
      <c r="AB14" s="168">
        <f>SUM(D14:K14)+SUM(P14:W14)</f>
        <v>960</v>
      </c>
      <c r="AC14" s="169">
        <f>SUM(N14+Z14)</f>
        <v>30</v>
      </c>
    </row>
    <row r="15" spans="1:29" ht="28.5" customHeight="1" thickBot="1">
      <c r="A15" s="111"/>
      <c r="B15" s="29" t="s">
        <v>5</v>
      </c>
      <c r="C15" s="73"/>
      <c r="D15" s="31">
        <f aca="true" t="shared" si="0" ref="D15:K15">SUM(D14:D14)</f>
        <v>0</v>
      </c>
      <c r="E15" s="31">
        <f t="shared" si="0"/>
        <v>0</v>
      </c>
      <c r="F15" s="31">
        <f t="shared" si="0"/>
        <v>0</v>
      </c>
      <c r="G15" s="31">
        <f t="shared" si="0"/>
        <v>0</v>
      </c>
      <c r="H15" s="31">
        <f t="shared" si="0"/>
        <v>0</v>
      </c>
      <c r="I15" s="31">
        <f t="shared" si="0"/>
        <v>960</v>
      </c>
      <c r="J15" s="31">
        <f t="shared" si="0"/>
        <v>0</v>
      </c>
      <c r="K15" s="235">
        <f t="shared" si="0"/>
        <v>0</v>
      </c>
      <c r="L15" s="208">
        <f>SUM(D15:K15)</f>
        <v>960</v>
      </c>
      <c r="M15" s="269">
        <f>SUM(M14)</f>
        <v>960</v>
      </c>
      <c r="N15" s="31">
        <f>SUM(N14:N14)</f>
        <v>30</v>
      </c>
      <c r="O15" s="31"/>
      <c r="P15" s="146"/>
      <c r="Q15" s="31"/>
      <c r="R15" s="31"/>
      <c r="S15" s="31"/>
      <c r="T15" s="31"/>
      <c r="U15" s="31"/>
      <c r="V15" s="31"/>
      <c r="W15" s="31"/>
      <c r="X15" s="34"/>
      <c r="Y15" s="34"/>
      <c r="Z15" s="31"/>
      <c r="AA15" s="31"/>
      <c r="AB15" s="34">
        <f>SUM(AB14:AB14)</f>
        <v>960</v>
      </c>
      <c r="AC15" s="17">
        <f>SUM(N15+Z15)</f>
        <v>30</v>
      </c>
    </row>
    <row r="16" spans="1:29" ht="28.5" customHeight="1" thickBot="1">
      <c r="A16" s="110"/>
      <c r="B16" s="33" t="s">
        <v>1</v>
      </c>
      <c r="C16" s="72"/>
      <c r="D16" s="350">
        <f>SUM(D15:K15)</f>
        <v>960</v>
      </c>
      <c r="E16" s="350"/>
      <c r="F16" s="350"/>
      <c r="G16" s="350"/>
      <c r="H16" s="350"/>
      <c r="I16" s="350"/>
      <c r="J16" s="350"/>
      <c r="K16" s="351"/>
      <c r="L16" s="272"/>
      <c r="M16" s="273"/>
      <c r="N16" s="274"/>
      <c r="O16" s="275"/>
      <c r="P16" s="352">
        <f>SUM(P15:W15)</f>
        <v>0</v>
      </c>
      <c r="Q16" s="353"/>
      <c r="R16" s="353"/>
      <c r="S16" s="353"/>
      <c r="T16" s="353"/>
      <c r="U16" s="353"/>
      <c r="V16" s="353"/>
      <c r="W16" s="354"/>
      <c r="X16" s="272"/>
      <c r="Y16" s="272"/>
      <c r="Z16" s="272"/>
      <c r="AA16" s="274"/>
      <c r="AB16" s="295">
        <v>960</v>
      </c>
      <c r="AC16" s="48"/>
    </row>
    <row r="17" spans="1:29" ht="28.5" customHeight="1" thickBot="1">
      <c r="A17" s="111"/>
      <c r="B17" s="29" t="s">
        <v>19</v>
      </c>
      <c r="C17" s="73"/>
      <c r="D17" s="333">
        <f>D16-K15</f>
        <v>960</v>
      </c>
      <c r="E17" s="333"/>
      <c r="F17" s="333"/>
      <c r="G17" s="333"/>
      <c r="H17" s="333"/>
      <c r="I17" s="333"/>
      <c r="J17" s="333"/>
      <c r="K17" s="334"/>
      <c r="L17" s="31"/>
      <c r="M17" s="35"/>
      <c r="N17" s="35"/>
      <c r="O17" s="31"/>
      <c r="P17" s="346">
        <f>P16-W15</f>
        <v>0</v>
      </c>
      <c r="Q17" s="346"/>
      <c r="R17" s="346"/>
      <c r="S17" s="346"/>
      <c r="T17" s="346"/>
      <c r="U17" s="346"/>
      <c r="V17" s="346"/>
      <c r="W17" s="347"/>
      <c r="X17" s="31"/>
      <c r="Y17" s="31"/>
      <c r="Z17" s="31"/>
      <c r="AA17" s="35"/>
      <c r="AB17" s="34">
        <v>960</v>
      </c>
      <c r="AC17" s="17"/>
    </row>
    <row r="18" spans="1:29" ht="1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2"/>
    </row>
    <row r="19" spans="1:29" ht="1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>
      <c r="A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 t="s">
        <v>41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">
      <c r="A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54" t="s">
        <v>42</v>
      </c>
      <c r="Q21" s="54"/>
      <c r="R21" s="54"/>
      <c r="S21" s="54"/>
      <c r="T21" s="54"/>
      <c r="U21" s="54"/>
      <c r="V21" s="54"/>
      <c r="W21" s="54"/>
      <c r="X21" s="2"/>
      <c r="Y21" s="2"/>
      <c r="Z21" s="2"/>
      <c r="AA21" s="2"/>
      <c r="AB21" s="2"/>
      <c r="AC21" s="2"/>
    </row>
    <row r="22" spans="1:29" ht="15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">
      <c r="A23" s="4"/>
      <c r="B23" s="2" t="s">
        <v>43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</sheetData>
  <sheetProtection/>
  <mergeCells count="12">
    <mergeCell ref="AB11:AB13"/>
    <mergeCell ref="AC11:AC13"/>
    <mergeCell ref="D12:N12"/>
    <mergeCell ref="P12:AA12"/>
    <mergeCell ref="D16:K16"/>
    <mergeCell ref="P16:W16"/>
    <mergeCell ref="D17:K17"/>
    <mergeCell ref="P17:W17"/>
    <mergeCell ref="A11:A13"/>
    <mergeCell ref="B11:B13"/>
    <mergeCell ref="C11:C13"/>
    <mergeCell ref="D11:AA11"/>
  </mergeCells>
  <printOptions/>
  <pageMargins left="0.25" right="0.25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Jóźwiak</cp:lastModifiedBy>
  <cp:lastPrinted>2017-04-11T05:19:39Z</cp:lastPrinted>
  <dcterms:created xsi:type="dcterms:W3CDTF">1997-02-26T13:46:56Z</dcterms:created>
  <dcterms:modified xsi:type="dcterms:W3CDTF">2019-10-14T11:37:12Z</dcterms:modified>
  <cp:category/>
  <cp:version/>
  <cp:contentType/>
  <cp:contentStatus/>
</cp:coreProperties>
</file>