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zabela.wojciechowsk\Desktop\na storne\"/>
    </mc:Choice>
  </mc:AlternateContent>
  <bookViews>
    <workbookView xWindow="0" yWindow="0" windowWidth="20730" windowHeight="11760" tabRatio="689" activeTab="1"/>
  </bookViews>
  <sheets>
    <sheet name="I rok II st." sheetId="4" r:id="rId1"/>
    <sheet name="II rok II st." sheetId="5" r:id="rId2"/>
    <sheet name="podsumowanie" sheetId="6" r:id="rId3"/>
  </sheets>
  <definedNames>
    <definedName name="_xlnm.Print_Area" localSheetId="0">'I rok II st.'!$A$1:$AC$50</definedName>
    <definedName name="_xlnm.Print_Area" localSheetId="1">'II rok II st.'!$A$1:$AD$42</definedName>
    <definedName name="_xlnm.Print_Area" localSheetId="2">podsumowanie!$A$1:$W$19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4" l="1"/>
  <c r="Q35" i="4"/>
  <c r="E29" i="5"/>
  <c r="Q29" i="5"/>
  <c r="F35" i="4"/>
  <c r="R35" i="4"/>
  <c r="F29" i="5"/>
  <c r="R29" i="5"/>
  <c r="G35" i="4"/>
  <c r="S35" i="4"/>
  <c r="G29" i="5"/>
  <c r="S29" i="5"/>
  <c r="V35" i="4"/>
  <c r="O38" i="4" s="1"/>
  <c r="J35" i="4"/>
  <c r="C38" i="4" s="1"/>
  <c r="J29" i="5"/>
  <c r="C32" i="5"/>
  <c r="V29" i="5"/>
  <c r="O32" i="5" s="1"/>
  <c r="C29" i="5"/>
  <c r="C35" i="4"/>
  <c r="O35" i="4"/>
  <c r="O29" i="5"/>
  <c r="D35" i="4"/>
  <c r="P35" i="4"/>
  <c r="D29" i="5"/>
  <c r="P29" i="5"/>
  <c r="H35" i="4"/>
  <c r="T35" i="4"/>
  <c r="H29" i="5"/>
  <c r="T29" i="5"/>
  <c r="I35" i="4"/>
  <c r="U35" i="4"/>
  <c r="I29" i="5"/>
  <c r="U29" i="5"/>
  <c r="X28" i="5"/>
  <c r="X15" i="5"/>
  <c r="W16" i="5"/>
  <c r="X16" i="5" s="1"/>
  <c r="W17" i="5"/>
  <c r="X17" i="5" s="1"/>
  <c r="W18" i="5"/>
  <c r="X18" i="5" s="1"/>
  <c r="W19" i="5"/>
  <c r="X19" i="5" s="1"/>
  <c r="W20" i="5"/>
  <c r="X20" i="5" s="1"/>
  <c r="W21" i="5"/>
  <c r="X21" i="5" s="1"/>
  <c r="W22" i="5"/>
  <c r="X22" i="5" s="1"/>
  <c r="W23" i="5"/>
  <c r="X23" i="5" s="1"/>
  <c r="W24" i="5"/>
  <c r="X24" i="5" s="1"/>
  <c r="W25" i="5"/>
  <c r="X25" i="5" s="1"/>
  <c r="W26" i="5"/>
  <c r="X26" i="5" s="1"/>
  <c r="W27" i="5"/>
  <c r="X27" i="5" s="1"/>
  <c r="AA27" i="5" s="1"/>
  <c r="W14" i="5"/>
  <c r="X14" i="5" s="1"/>
  <c r="K16" i="5"/>
  <c r="L16" i="5" s="1"/>
  <c r="K17" i="5"/>
  <c r="L17" i="5" s="1"/>
  <c r="K18" i="5"/>
  <c r="L18" i="5"/>
  <c r="K19" i="5"/>
  <c r="L19" i="5" s="1"/>
  <c r="K20" i="5"/>
  <c r="L20" i="5" s="1"/>
  <c r="K21" i="5"/>
  <c r="L21" i="5" s="1"/>
  <c r="K22" i="5"/>
  <c r="L22" i="5" s="1"/>
  <c r="K23" i="5"/>
  <c r="L23" i="5" s="1"/>
  <c r="K24" i="5"/>
  <c r="L24" i="5" s="1"/>
  <c r="K25" i="5"/>
  <c r="L25" i="5" s="1"/>
  <c r="K26" i="5"/>
  <c r="L26" i="5" s="1"/>
  <c r="K15" i="5"/>
  <c r="L15" i="5" s="1"/>
  <c r="K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14" i="5"/>
  <c r="Y29" i="5"/>
  <c r="M29" i="5"/>
  <c r="L28" i="5"/>
  <c r="AA28" i="5" s="1"/>
  <c r="K28" i="5"/>
  <c r="W13" i="4"/>
  <c r="X13" i="4" s="1"/>
  <c r="AA13" i="4" s="1"/>
  <c r="W14" i="4"/>
  <c r="X14" i="4" s="1"/>
  <c r="W17" i="4"/>
  <c r="X17" i="4" s="1"/>
  <c r="AA17" i="4" s="1"/>
  <c r="W19" i="4"/>
  <c r="X19" i="4" s="1"/>
  <c r="AA19" i="4" s="1"/>
  <c r="W21" i="4"/>
  <c r="W22" i="4"/>
  <c r="X22" i="4" s="1"/>
  <c r="AA22" i="4" s="1"/>
  <c r="W24" i="4"/>
  <c r="X24" i="4" s="1"/>
  <c r="AA24" i="4" s="1"/>
  <c r="W28" i="4"/>
  <c r="W30" i="4"/>
  <c r="W31" i="4"/>
  <c r="X31" i="4" s="1"/>
  <c r="AA31" i="4" s="1"/>
  <c r="W34" i="4"/>
  <c r="X34" i="4" s="1"/>
  <c r="X21" i="4"/>
  <c r="X28" i="4"/>
  <c r="AA28" i="4" s="1"/>
  <c r="X30" i="4"/>
  <c r="AA30" i="4" s="1"/>
  <c r="K34" i="4"/>
  <c r="L34" i="4" s="1"/>
  <c r="K15" i="4"/>
  <c r="K16" i="4"/>
  <c r="L16" i="4" s="1"/>
  <c r="K18" i="4"/>
  <c r="L18" i="4" s="1"/>
  <c r="AA18" i="4" s="1"/>
  <c r="K20" i="4"/>
  <c r="L20" i="4" s="1"/>
  <c r="AA20" i="4" s="1"/>
  <c r="K21" i="4"/>
  <c r="L21" i="4" s="1"/>
  <c r="K23" i="4"/>
  <c r="L23" i="4" s="1"/>
  <c r="AA23" i="4" s="1"/>
  <c r="K25" i="4"/>
  <c r="L25" i="4" s="1"/>
  <c r="AA25" i="4" s="1"/>
  <c r="K26" i="4"/>
  <c r="L26" i="4" s="1"/>
  <c r="AA26" i="4" s="1"/>
  <c r="K27" i="4"/>
  <c r="L27" i="4" s="1"/>
  <c r="AA27" i="4" s="1"/>
  <c r="K29" i="4"/>
  <c r="L29" i="4" s="1"/>
  <c r="AA29" i="4" s="1"/>
  <c r="K32" i="4"/>
  <c r="L32" i="4" s="1"/>
  <c r="AA32" i="4" s="1"/>
  <c r="K33" i="4"/>
  <c r="L33" i="4" s="1"/>
  <c r="AA33" i="4" s="1"/>
  <c r="L15" i="4"/>
  <c r="AA15" i="4" s="1"/>
  <c r="Y35" i="4"/>
  <c r="M35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N35" i="4"/>
  <c r="AB29" i="5" l="1"/>
  <c r="AA34" i="4"/>
  <c r="AA19" i="5"/>
  <c r="AA17" i="5"/>
  <c r="AA24" i="5"/>
  <c r="AA16" i="5"/>
  <c r="AA21" i="5"/>
  <c r="AA26" i="5"/>
  <c r="AA23" i="5"/>
  <c r="AA18" i="5"/>
  <c r="H8" i="6"/>
  <c r="G8" i="6"/>
  <c r="C8" i="6"/>
  <c r="AA25" i="5"/>
  <c r="AA22" i="5"/>
  <c r="B8" i="6"/>
  <c r="AA20" i="5"/>
  <c r="F8" i="6"/>
  <c r="AA38" i="4"/>
  <c r="AB35" i="4"/>
  <c r="AA21" i="4"/>
  <c r="E8" i="6"/>
  <c r="D8" i="6"/>
  <c r="AA16" i="4"/>
  <c r="L35" i="4"/>
  <c r="C36" i="4" s="1"/>
  <c r="AA14" i="4"/>
  <c r="X35" i="4"/>
  <c r="O36" i="4" s="1"/>
  <c r="L29" i="5"/>
  <c r="C30" i="5" s="1"/>
  <c r="AA32" i="5"/>
  <c r="X29" i="5"/>
  <c r="AA14" i="5"/>
  <c r="K35" i="4"/>
  <c r="C37" i="4" s="1"/>
  <c r="K29" i="5"/>
  <c r="C31" i="5" s="1"/>
  <c r="W29" i="5"/>
  <c r="O31" i="5" s="1"/>
  <c r="W35" i="4"/>
  <c r="O37" i="4" s="1"/>
  <c r="AA36" i="4" l="1"/>
  <c r="AA29" i="5"/>
  <c r="L8" i="6"/>
  <c r="AA31" i="5"/>
  <c r="I11" i="6"/>
  <c r="AA35" i="4"/>
  <c r="J8" i="6"/>
  <c r="I8" i="6"/>
  <c r="D9" i="6"/>
  <c r="AA37" i="4"/>
  <c r="O30" i="5"/>
  <c r="AA30" i="5" s="1"/>
  <c r="K11" i="6" s="1"/>
  <c r="K8" i="6" l="1"/>
  <c r="M8" i="6" s="1"/>
  <c r="J11" i="6"/>
</calcChain>
</file>

<file path=xl/sharedStrings.xml><?xml version="1.0" encoding="utf-8"?>
<sst xmlns="http://schemas.openxmlformats.org/spreadsheetml/2006/main" count="202" uniqueCount="102">
  <si>
    <t>Lp.</t>
  </si>
  <si>
    <t>Liczba godzin</t>
  </si>
  <si>
    <t>ECTS</t>
  </si>
  <si>
    <t>E</t>
  </si>
  <si>
    <t>ZzO</t>
  </si>
  <si>
    <t>Razem</t>
  </si>
  <si>
    <t xml:space="preserve">Przedmiot  </t>
  </si>
  <si>
    <t>Łączna liczba ECTS</t>
  </si>
  <si>
    <t>w</t>
  </si>
  <si>
    <t>sem</t>
  </si>
  <si>
    <t xml:space="preserve">ćw </t>
  </si>
  <si>
    <t xml:space="preserve">k </t>
  </si>
  <si>
    <t>zp</t>
  </si>
  <si>
    <t>pz</t>
  </si>
  <si>
    <t>E-l</t>
  </si>
  <si>
    <t>sam.</t>
  </si>
  <si>
    <t>Łączna liczba godzin</t>
  </si>
  <si>
    <t>Liczba godzin bez samokształcenia</t>
  </si>
  <si>
    <t>sam .</t>
  </si>
  <si>
    <t>FARMACEUTYCZNY</t>
  </si>
  <si>
    <t>liczba godzin w semstrze</t>
  </si>
  <si>
    <t xml:space="preserve">Forma zaliczenia
E, ZzO, Z </t>
  </si>
  <si>
    <t>…………………………………………….</t>
  </si>
  <si>
    <t xml:space="preserve">          Podpis Dziekana/Prodziekana</t>
  </si>
  <si>
    <t>WYDZIAŁ/ODDZIAŁ:</t>
  </si>
  <si>
    <t>KIERUNEK:</t>
  </si>
  <si>
    <t>SPECJALNOŚĆ:</t>
  </si>
  <si>
    <t>POZIOM KSZTAŁCENIA:</t>
  </si>
  <si>
    <t>PROFIL KSZTAŁCENIA:</t>
  </si>
  <si>
    <t>FORMA STUDIÓW:</t>
  </si>
  <si>
    <t>ROK STUDIÓW:</t>
  </si>
  <si>
    <t>ROK AKADEMICKI:</t>
  </si>
  <si>
    <t>liczba godzin w semestrze</t>
  </si>
  <si>
    <t>Forma zaliczenia E, ZzO, Z</t>
  </si>
  <si>
    <t>KOSMETOLOGIA</t>
  </si>
  <si>
    <t>II STOPNIA</t>
  </si>
  <si>
    <t>Alergologia</t>
  </si>
  <si>
    <t>Rehabilitacja</t>
  </si>
  <si>
    <t>Mikrobiologia kliniczna</t>
  </si>
  <si>
    <t>Metodologia badań analitycznych kosmetyków</t>
  </si>
  <si>
    <t>Sensoryka</t>
  </si>
  <si>
    <t>Surowce kosmetyczne</t>
  </si>
  <si>
    <t>Dietetyka</t>
  </si>
  <si>
    <t>Dermatologia estetyczna</t>
  </si>
  <si>
    <t>Kosmetologia lecznicza</t>
  </si>
  <si>
    <t>Psychologiczne aspekty funkcjonowania na rynku pracy</t>
  </si>
  <si>
    <t>Patomorfologia ogólna</t>
  </si>
  <si>
    <t>Podstawy endokrynologii</t>
  </si>
  <si>
    <t>Toksykologia kosmetyku</t>
  </si>
  <si>
    <t>Perfumeria</t>
  </si>
  <si>
    <t>Przemyslowa produkcja kosmetyków</t>
  </si>
  <si>
    <t>Receptura preparatów kosmetycznych</t>
  </si>
  <si>
    <t>Środki zapachowe</t>
  </si>
  <si>
    <t>Nowowczesna aparatura w dermatologii</t>
  </si>
  <si>
    <t>Podstawy chirurgii plastycznej</t>
  </si>
  <si>
    <t>Biotechnologia w kosmetologii</t>
  </si>
  <si>
    <t>Kosmetologia zabiegi łączone</t>
  </si>
  <si>
    <t>OGÓLNOAKADEMICKI</t>
  </si>
  <si>
    <t>KONTAKTOWE</t>
  </si>
  <si>
    <t>Liczba godzin samokształcenia</t>
  </si>
  <si>
    <t>Sem.</t>
  </si>
  <si>
    <t>Cw.</t>
  </si>
  <si>
    <t>e-learn.</t>
  </si>
  <si>
    <t>SELF</t>
  </si>
  <si>
    <t>KONTAKT</t>
  </si>
  <si>
    <t>tok studiów</t>
  </si>
  <si>
    <t>Wyk</t>
  </si>
  <si>
    <t>Podstawy onkologii skóry</t>
  </si>
  <si>
    <t>* minimum cztery do wyboru w ciągu całego roku akademickiego (koniecznie dwa w semetrze I i dwa w semestrze II)</t>
  </si>
  <si>
    <t>Przetwarzanie obrazów biomedycznych</t>
  </si>
  <si>
    <t>Zastosowanie statystyki w badaniach naukowych</t>
  </si>
  <si>
    <t>Trychologia dla kosmetologów</t>
  </si>
  <si>
    <t>Lasery i laseroterapia w kosmetologii</t>
  </si>
  <si>
    <t>Elementy podologii</t>
  </si>
  <si>
    <t>Diagnostyka dermatologiczna w kosmetologii</t>
  </si>
  <si>
    <t>Aromaterapia</t>
  </si>
  <si>
    <t>Semestr 3 - zimowy</t>
  </si>
  <si>
    <t>Semestr 4 -  letni</t>
  </si>
  <si>
    <t>Semestr  1  - zimowy</t>
  </si>
  <si>
    <t>Semestr 2 -  letni</t>
  </si>
  <si>
    <t>Seminaria monograficzne*</t>
  </si>
  <si>
    <t xml:space="preserve">                                                                                                          </t>
  </si>
  <si>
    <t>Ćwiczenia i Seminaria magisterskie z elementami badań naukowych, przygotowanie pracy magisterskiej</t>
  </si>
  <si>
    <r>
      <rPr>
        <b/>
        <sz val="10"/>
        <rFont val="Arial"/>
        <family val="2"/>
        <charset val="238"/>
      </rPr>
      <t>w</t>
    </r>
    <r>
      <rPr>
        <sz val="10"/>
        <rFont val="Arial"/>
        <family val="2"/>
        <charset val="238"/>
      </rPr>
      <t xml:space="preserve"> - wykłady; </t>
    </r>
    <r>
      <rPr>
        <b/>
        <sz val="10"/>
        <rFont val="Arial"/>
        <family val="2"/>
        <charset val="238"/>
      </rPr>
      <t>sem</t>
    </r>
    <r>
      <rPr>
        <sz val="10"/>
        <rFont val="Arial"/>
        <family val="2"/>
        <charset val="238"/>
      </rPr>
      <t xml:space="preserve"> - seminarium; </t>
    </r>
    <r>
      <rPr>
        <b/>
        <sz val="10"/>
        <rFont val="Arial"/>
        <family val="2"/>
        <charset val="238"/>
      </rPr>
      <t>ćw</t>
    </r>
    <r>
      <rPr>
        <sz val="10"/>
        <rFont val="Arial"/>
        <family val="2"/>
        <charset val="238"/>
      </rPr>
      <t xml:space="preserve"> - ćwiczenia; </t>
    </r>
    <r>
      <rPr>
        <b/>
        <sz val="10"/>
        <rFont val="Arial"/>
        <family val="2"/>
        <charset val="238"/>
      </rPr>
      <t xml:space="preserve">k </t>
    </r>
    <r>
      <rPr>
        <sz val="10"/>
        <rFont val="Arial"/>
        <family val="2"/>
        <charset val="238"/>
      </rPr>
      <t xml:space="preserve">- zajęcia klinicnze; </t>
    </r>
    <r>
      <rPr>
        <b/>
        <sz val="10"/>
        <rFont val="Arial"/>
        <family val="2"/>
        <charset val="238"/>
      </rPr>
      <t>zp</t>
    </r>
    <r>
      <rPr>
        <sz val="10"/>
        <rFont val="Arial"/>
        <family val="2"/>
        <charset val="238"/>
      </rPr>
      <t xml:space="preserve"> - zajęcia praktyczne; </t>
    </r>
    <r>
      <rPr>
        <b/>
        <sz val="10"/>
        <rFont val="Arial"/>
        <family val="2"/>
        <charset val="238"/>
      </rPr>
      <t>pz</t>
    </r>
    <r>
      <rPr>
        <sz val="10"/>
        <rFont val="Arial"/>
        <family val="2"/>
        <charset val="238"/>
      </rPr>
      <t xml:space="preserve"> - praktyki zawodowe;</t>
    </r>
    <r>
      <rPr>
        <b/>
        <sz val="10"/>
        <rFont val="Arial"/>
        <family val="2"/>
        <charset val="238"/>
      </rPr>
      <t xml:space="preserve"> E-l</t>
    </r>
    <r>
      <rPr>
        <sz val="10"/>
        <rFont val="Arial"/>
        <family val="2"/>
        <charset val="238"/>
      </rPr>
      <t xml:space="preserve"> - e-learning; </t>
    </r>
    <r>
      <rPr>
        <b/>
        <sz val="10"/>
        <rFont val="Arial"/>
        <family val="2"/>
        <charset val="238"/>
      </rPr>
      <t>sam</t>
    </r>
    <r>
      <rPr>
        <sz val="10"/>
        <rFont val="Arial"/>
        <family val="2"/>
        <charset val="238"/>
      </rPr>
      <t xml:space="preserve"> - samoksztalcenie;</t>
    </r>
    <r>
      <rPr>
        <b/>
        <sz val="10"/>
        <rFont val="Arial"/>
        <family val="2"/>
        <charset val="238"/>
      </rPr>
      <t xml:space="preserve"> E</t>
    </r>
    <r>
      <rPr>
        <sz val="10"/>
        <rFont val="Arial"/>
        <family val="2"/>
        <charset val="238"/>
      </rPr>
      <t xml:space="preserve"> - egzamin; </t>
    </r>
    <r>
      <rPr>
        <b/>
        <sz val="10"/>
        <rFont val="Arial"/>
        <family val="2"/>
        <charset val="238"/>
      </rPr>
      <t>ZzO</t>
    </r>
    <r>
      <rPr>
        <sz val="10"/>
        <rFont val="Arial"/>
        <family val="2"/>
        <charset val="238"/>
      </rPr>
      <t xml:space="preserve"> - zaliczenie z oceną; </t>
    </r>
    <r>
      <rPr>
        <b/>
        <sz val="10"/>
        <rFont val="Arial"/>
        <family val="2"/>
        <charset val="238"/>
      </rPr>
      <t>Z</t>
    </r>
    <r>
      <rPr>
        <sz val="10"/>
        <rFont val="Arial"/>
        <family val="2"/>
        <charset val="238"/>
      </rPr>
      <t xml:space="preserve"> - zaliczenie</t>
    </r>
  </si>
  <si>
    <t>Liczba godzin kontaktowych</t>
  </si>
  <si>
    <r>
      <rPr>
        <b/>
        <sz val="10"/>
        <rFont val="Arial"/>
        <family val="2"/>
        <charset val="238"/>
      </rPr>
      <t>w</t>
    </r>
    <r>
      <rPr>
        <sz val="10"/>
        <rFont val="Arial"/>
        <family val="2"/>
        <charset val="238"/>
      </rPr>
      <t xml:space="preserve"> - wykłady; </t>
    </r>
    <r>
      <rPr>
        <b/>
        <sz val="10"/>
        <rFont val="Arial"/>
        <family val="2"/>
        <charset val="238"/>
      </rPr>
      <t>sem</t>
    </r>
    <r>
      <rPr>
        <sz val="10"/>
        <rFont val="Arial"/>
        <family val="2"/>
        <charset val="238"/>
      </rPr>
      <t xml:space="preserve"> - seminarium; </t>
    </r>
    <r>
      <rPr>
        <b/>
        <sz val="10"/>
        <rFont val="Arial"/>
        <family val="2"/>
        <charset val="238"/>
      </rPr>
      <t>ćw</t>
    </r>
    <r>
      <rPr>
        <sz val="10"/>
        <rFont val="Arial"/>
        <family val="2"/>
        <charset val="238"/>
      </rPr>
      <t xml:space="preserve"> - ćwiczenia; </t>
    </r>
    <r>
      <rPr>
        <b/>
        <sz val="10"/>
        <rFont val="Arial"/>
        <family val="2"/>
        <charset val="238"/>
      </rPr>
      <t xml:space="preserve">k </t>
    </r>
    <r>
      <rPr>
        <sz val="10"/>
        <rFont val="Arial"/>
        <family val="2"/>
        <charset val="238"/>
      </rPr>
      <t xml:space="preserve">- zajęcia kliniczne; </t>
    </r>
    <r>
      <rPr>
        <b/>
        <sz val="10"/>
        <rFont val="Arial"/>
        <family val="2"/>
        <charset val="238"/>
      </rPr>
      <t>zp</t>
    </r>
    <r>
      <rPr>
        <sz val="10"/>
        <rFont val="Arial"/>
        <family val="2"/>
        <charset val="238"/>
      </rPr>
      <t xml:space="preserve"> - zajęcia praktyczne; </t>
    </r>
    <r>
      <rPr>
        <b/>
        <sz val="10"/>
        <rFont val="Arial"/>
        <family val="2"/>
        <charset val="238"/>
      </rPr>
      <t>pz</t>
    </r>
    <r>
      <rPr>
        <sz val="10"/>
        <rFont val="Arial"/>
        <family val="2"/>
        <charset val="238"/>
      </rPr>
      <t xml:space="preserve"> - praktyki zawodowe;</t>
    </r>
    <r>
      <rPr>
        <b/>
        <sz val="10"/>
        <rFont val="Arial"/>
        <family val="2"/>
        <charset val="238"/>
      </rPr>
      <t xml:space="preserve"> E-l</t>
    </r>
    <r>
      <rPr>
        <sz val="10"/>
        <rFont val="Arial"/>
        <family val="2"/>
        <charset val="238"/>
      </rPr>
      <t xml:space="preserve"> - e-learning; </t>
    </r>
    <r>
      <rPr>
        <b/>
        <sz val="10"/>
        <rFont val="Arial"/>
        <family val="2"/>
        <charset val="238"/>
      </rPr>
      <t>sam</t>
    </r>
    <r>
      <rPr>
        <sz val="10"/>
        <rFont val="Arial"/>
        <family val="2"/>
        <charset val="238"/>
      </rPr>
      <t xml:space="preserve"> - samoksztalcenie;</t>
    </r>
    <r>
      <rPr>
        <b/>
        <sz val="10"/>
        <rFont val="Arial"/>
        <family val="2"/>
        <charset val="238"/>
      </rPr>
      <t xml:space="preserve"> E</t>
    </r>
    <r>
      <rPr>
        <sz val="10"/>
        <rFont val="Arial"/>
        <family val="2"/>
        <charset val="238"/>
      </rPr>
      <t xml:space="preserve"> - egzamin; </t>
    </r>
    <r>
      <rPr>
        <b/>
        <sz val="10"/>
        <rFont val="Arial"/>
        <family val="2"/>
        <charset val="238"/>
      </rPr>
      <t>ZzO</t>
    </r>
    <r>
      <rPr>
        <sz val="10"/>
        <rFont val="Arial"/>
        <family val="2"/>
        <charset val="238"/>
      </rPr>
      <t xml:space="preserve"> - zaliczenie z oceną; </t>
    </r>
    <r>
      <rPr>
        <b/>
        <sz val="10"/>
        <rFont val="Arial"/>
        <family val="2"/>
        <charset val="238"/>
      </rPr>
      <t>Z</t>
    </r>
    <r>
      <rPr>
        <sz val="10"/>
        <rFont val="Arial"/>
        <family val="2"/>
        <charset val="238"/>
      </rPr>
      <t xml:space="preserve"> - zaliczenie</t>
    </r>
  </si>
  <si>
    <r>
      <t>* minimum cztery do wyboru w ciągu całego roku akademickiego (koniecznie dwa w semetrze I i</t>
    </r>
    <r>
      <rPr>
        <sz val="10"/>
        <color rgb="FF0070C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dwa</t>
    </r>
    <r>
      <rPr>
        <sz val="10"/>
        <color rgb="FF0070C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w semestrze II)</t>
    </r>
  </si>
  <si>
    <t>Marketing dla kosmetologa/Prawo w kosmetologii**</t>
  </si>
  <si>
    <t>Biochemiczne aspekty zaburzeń odżywiania/ Układ nerwowy a neuroaktywne narzędzia kosmetologa**</t>
  </si>
  <si>
    <t>Socjologia ciała/Filozofia piękna**</t>
  </si>
  <si>
    <t xml:space="preserve">** przedmioty obowiązkowe do wyboru studenta (cztery w semestrze I) </t>
  </si>
  <si>
    <t xml:space="preserve">** przedmioty obowiązkowe do wyboru studenta (jeden w semestrze IV) 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</si>
  <si>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 xml:space="preserve"> - wykłady; </t>
    </r>
    <r>
      <rPr>
        <b/>
        <sz val="11"/>
        <rFont val="Times New Roman"/>
        <family val="1"/>
        <charset val="238"/>
      </rPr>
      <t>sem</t>
    </r>
    <r>
      <rPr>
        <sz val="11"/>
        <rFont val="Times New Roman"/>
        <family val="1"/>
        <charset val="238"/>
      </rPr>
      <t xml:space="preserve"> - seminarium; </t>
    </r>
    <r>
      <rPr>
        <b/>
        <sz val="11"/>
        <rFont val="Times New Roman"/>
        <family val="1"/>
        <charset val="238"/>
      </rPr>
      <t>ćw</t>
    </r>
    <r>
      <rPr>
        <sz val="11"/>
        <rFont val="Times New Roman"/>
        <family val="1"/>
        <charset val="238"/>
      </rPr>
      <t xml:space="preserve"> - ćwiczenia; </t>
    </r>
    <r>
      <rPr>
        <b/>
        <sz val="11"/>
        <rFont val="Times New Roman"/>
        <family val="1"/>
        <charset val="238"/>
      </rPr>
      <t xml:space="preserve">k </t>
    </r>
    <r>
      <rPr>
        <sz val="11"/>
        <rFont val="Times New Roman"/>
        <family val="1"/>
        <charset val="238"/>
      </rPr>
      <t xml:space="preserve">- zajęcia klinicnze; </t>
    </r>
    <r>
      <rPr>
        <b/>
        <sz val="11"/>
        <rFont val="Times New Roman"/>
        <family val="1"/>
        <charset val="238"/>
      </rPr>
      <t>zp</t>
    </r>
    <r>
      <rPr>
        <sz val="11"/>
        <rFont val="Times New Roman"/>
        <family val="1"/>
        <charset val="238"/>
      </rPr>
      <t xml:space="preserve"> - zajęcia praktyczne; </t>
    </r>
    <r>
      <rPr>
        <b/>
        <sz val="11"/>
        <rFont val="Times New Roman"/>
        <family val="1"/>
        <charset val="238"/>
      </rPr>
      <t>pz</t>
    </r>
    <r>
      <rPr>
        <sz val="11"/>
        <rFont val="Times New Roman"/>
        <family val="1"/>
        <charset val="238"/>
      </rPr>
      <t xml:space="preserve"> - praktyki zawodowe;</t>
    </r>
    <r>
      <rPr>
        <b/>
        <sz val="11"/>
        <rFont val="Times New Roman"/>
        <family val="1"/>
        <charset val="238"/>
      </rPr>
      <t xml:space="preserve"> E-l</t>
    </r>
    <r>
      <rPr>
        <sz val="11"/>
        <rFont val="Times New Roman"/>
        <family val="1"/>
        <charset val="238"/>
      </rPr>
      <t xml:space="preserve"> - e-learning; </t>
    </r>
    <r>
      <rPr>
        <b/>
        <sz val="11"/>
        <rFont val="Times New Roman"/>
        <family val="1"/>
        <charset val="238"/>
      </rPr>
      <t>sam</t>
    </r>
    <r>
      <rPr>
        <sz val="11"/>
        <rFont val="Times New Roman"/>
        <family val="1"/>
        <charset val="238"/>
      </rPr>
      <t xml:space="preserve"> - samoksztalcenie;</t>
    </r>
    <r>
      <rPr>
        <b/>
        <sz val="11"/>
        <rFont val="Times New Roman"/>
        <family val="1"/>
        <charset val="238"/>
      </rPr>
      <t xml:space="preserve"> E</t>
    </r>
    <r>
      <rPr>
        <sz val="11"/>
        <rFont val="Times New Roman"/>
        <family val="1"/>
        <charset val="238"/>
      </rPr>
      <t xml:space="preserve"> - egzamin; </t>
    </r>
    <r>
      <rPr>
        <b/>
        <sz val="11"/>
        <rFont val="Times New Roman"/>
        <family val="1"/>
        <charset val="238"/>
      </rPr>
      <t>ZzO</t>
    </r>
    <r>
      <rPr>
        <sz val="11"/>
        <rFont val="Times New Roman"/>
        <family val="1"/>
        <charset val="238"/>
      </rPr>
      <t xml:space="preserve"> - zaliczenie z oceną; </t>
    </r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 - zaliczenie</t>
    </r>
  </si>
  <si>
    <t>Zespoły bólowe kręgosłupa/Elementy kinesiotaipingu**</t>
  </si>
  <si>
    <t>Język obcy (angielski/niemiecki)**</t>
  </si>
  <si>
    <t>2020/2021</t>
  </si>
  <si>
    <t>2021/2022</t>
  </si>
  <si>
    <t>Cykl kształcenia od roku 2020-2021</t>
  </si>
  <si>
    <t>I</t>
  </si>
  <si>
    <t>STACJONARNE</t>
  </si>
  <si>
    <t>II STOPIEŃ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</si>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</sst>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262">
    <xf numFmtId="0" fontId="0" fillId="0" borderId="0" xfId="0"/>
    <xf numFmtId="0" fontId="19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/>
    <xf numFmtId="0" fontId="19" fillId="0" borderId="0" xfId="0" applyFont="1" applyBorder="1"/>
    <xf numFmtId="0" fontId="19" fillId="0" borderId="0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 wrapText="1"/>
    </xf>
    <xf numFmtId="1" fontId="19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center"/>
    </xf>
    <xf numFmtId="0" fontId="23" fillId="26" borderId="47" xfId="0" applyFont="1" applyFill="1" applyBorder="1" applyAlignment="1">
      <alignment horizontal="center" vertical="center" wrapText="1"/>
    </xf>
    <xf numFmtId="0" fontId="23" fillId="26" borderId="48" xfId="0" applyFont="1" applyFill="1" applyBorder="1" applyAlignment="1">
      <alignment horizontal="center" vertical="center" wrapText="1"/>
    </xf>
    <xf numFmtId="0" fontId="23" fillId="27" borderId="51" xfId="0" applyFont="1" applyFill="1" applyBorder="1" applyAlignment="1">
      <alignment horizontal="center" vertical="center" wrapText="1"/>
    </xf>
    <xf numFmtId="0" fontId="23" fillId="26" borderId="49" xfId="0" applyFont="1" applyFill="1" applyBorder="1" applyAlignment="1">
      <alignment horizontal="center" vertical="center" wrapText="1"/>
    </xf>
    <xf numFmtId="1" fontId="23" fillId="25" borderId="47" xfId="0" applyNumberFormat="1" applyFont="1" applyFill="1" applyBorder="1" applyAlignment="1">
      <alignment horizontal="center" vertical="center" wrapText="1"/>
    </xf>
    <xf numFmtId="1" fontId="23" fillId="25" borderId="48" xfId="0" applyNumberFormat="1" applyFont="1" applyFill="1" applyBorder="1" applyAlignment="1">
      <alignment horizontal="center" vertical="center" wrapText="1"/>
    </xf>
    <xf numFmtId="1" fontId="24" fillId="27" borderId="51" xfId="0" applyNumberFormat="1" applyFont="1" applyFill="1" applyBorder="1" applyAlignment="1">
      <alignment horizontal="center" vertical="center" wrapText="1"/>
    </xf>
    <xf numFmtId="1" fontId="24" fillId="25" borderId="48" xfId="0" applyNumberFormat="1" applyFont="1" applyFill="1" applyBorder="1" applyAlignment="1">
      <alignment horizontal="center" vertical="center" wrapText="1"/>
    </xf>
    <xf numFmtId="1" fontId="24" fillId="29" borderId="48" xfId="0" applyNumberFormat="1" applyFont="1" applyFill="1" applyBorder="1" applyAlignment="1">
      <alignment horizontal="center" vertical="center" wrapText="1"/>
    </xf>
    <xf numFmtId="0" fontId="24" fillId="26" borderId="49" xfId="0" applyFont="1" applyFill="1" applyBorder="1" applyAlignment="1">
      <alignment horizontal="center" vertical="center" wrapText="1"/>
    </xf>
    <xf numFmtId="1" fontId="19" fillId="0" borderId="0" xfId="0" applyNumberFormat="1" applyFont="1" applyAlignment="1">
      <alignment horizontal="center"/>
    </xf>
    <xf numFmtId="0" fontId="22" fillId="0" borderId="0" xfId="0" applyFont="1"/>
    <xf numFmtId="0" fontId="25" fillId="0" borderId="14" xfId="0" applyFont="1" applyBorder="1" applyAlignment="1">
      <alignment horizontal="center" vertical="center"/>
    </xf>
    <xf numFmtId="0" fontId="25" fillId="0" borderId="0" xfId="0" applyFont="1"/>
    <xf numFmtId="0" fontId="25" fillId="0" borderId="1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1" fillId="30" borderId="0" xfId="0" applyFont="1" applyFill="1"/>
    <xf numFmtId="0" fontId="28" fillId="0" borderId="0" xfId="0" applyFont="1"/>
    <xf numFmtId="0" fontId="30" fillId="0" borderId="0" xfId="0" applyFont="1"/>
    <xf numFmtId="0" fontId="29" fillId="26" borderId="31" xfId="0" applyFont="1" applyFill="1" applyBorder="1" applyAlignment="1">
      <alignment horizontal="center"/>
    </xf>
    <xf numFmtId="0" fontId="29" fillId="26" borderId="21" xfId="0" applyFont="1" applyFill="1" applyBorder="1" applyAlignment="1">
      <alignment horizontal="center" vertical="center" textRotation="90"/>
    </xf>
    <xf numFmtId="0" fontId="29" fillId="26" borderId="25" xfId="0" applyFont="1" applyFill="1" applyBorder="1" applyAlignment="1">
      <alignment horizontal="center" vertical="center" textRotation="90" wrapText="1"/>
    </xf>
    <xf numFmtId="0" fontId="29" fillId="26" borderId="21" xfId="0" applyFont="1" applyFill="1" applyBorder="1" applyAlignment="1">
      <alignment horizontal="center" vertical="center" textRotation="90" wrapText="1"/>
    </xf>
    <xf numFmtId="0" fontId="29" fillId="26" borderId="25" xfId="0" applyFont="1" applyFill="1" applyBorder="1" applyAlignment="1">
      <alignment horizontal="center" vertical="center" textRotation="90"/>
    </xf>
    <xf numFmtId="0" fontId="29" fillId="26" borderId="26" xfId="0" applyFont="1" applyFill="1" applyBorder="1" applyAlignment="1">
      <alignment horizontal="center" vertical="center" textRotation="90"/>
    </xf>
    <xf numFmtId="0" fontId="28" fillId="0" borderId="65" xfId="0" applyFont="1" applyBorder="1" applyAlignment="1">
      <alignment vertical="center" wrapText="1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27" borderId="17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34" xfId="0" applyFont="1" applyBorder="1" applyAlignment="1">
      <alignment vertical="center" wrapText="1"/>
    </xf>
    <xf numFmtId="1" fontId="28" fillId="0" borderId="12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1" fontId="28" fillId="0" borderId="19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1" fontId="28" fillId="30" borderId="12" xfId="0" applyNumberFormat="1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/>
    </xf>
    <xf numFmtId="0" fontId="28" fillId="30" borderId="35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27" borderId="38" xfId="0" applyFont="1" applyFill="1" applyBorder="1" applyAlignment="1">
      <alignment horizontal="center" vertical="center"/>
    </xf>
    <xf numFmtId="0" fontId="28" fillId="24" borderId="38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1" fontId="28" fillId="0" borderId="55" xfId="0" applyNumberFormat="1" applyFont="1" applyFill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11" xfId="0" applyFont="1" applyFill="1" applyBorder="1" applyAlignment="1">
      <alignment vertical="center" wrapText="1"/>
    </xf>
    <xf numFmtId="0" fontId="28" fillId="0" borderId="47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27" borderId="48" xfId="0" applyFont="1" applyFill="1" applyBorder="1" applyAlignment="1">
      <alignment horizontal="center" vertical="center"/>
    </xf>
    <xf numFmtId="0" fontId="28" fillId="24" borderId="48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1" fontId="28" fillId="0" borderId="31" xfId="0" applyNumberFormat="1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27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" fontId="29" fillId="0" borderId="12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wrapText="1"/>
    </xf>
    <xf numFmtId="0" fontId="28" fillId="24" borderId="33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 wrapText="1"/>
    </xf>
    <xf numFmtId="0" fontId="29" fillId="0" borderId="47" xfId="0" applyFont="1" applyFill="1" applyBorder="1" applyAlignment="1">
      <alignment horizontal="center"/>
    </xf>
    <xf numFmtId="0" fontId="29" fillId="25" borderId="48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1" fontId="29" fillId="0" borderId="47" xfId="0" applyNumberFormat="1" applyFont="1" applyFill="1" applyBorder="1" applyAlignment="1">
      <alignment horizontal="center"/>
    </xf>
    <xf numFmtId="1" fontId="29" fillId="25" borderId="48" xfId="0" applyNumberFormat="1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1" fontId="29" fillId="0" borderId="31" xfId="0" applyNumberFormat="1" applyFont="1" applyFill="1" applyBorder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0" fontId="28" fillId="0" borderId="43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1" fontId="29" fillId="0" borderId="44" xfId="0" applyNumberFormat="1" applyFont="1" applyFill="1" applyBorder="1" applyAlignment="1">
      <alignment horizontal="center"/>
    </xf>
    <xf numFmtId="0" fontId="29" fillId="0" borderId="44" xfId="0" applyFont="1" applyFill="1" applyBorder="1"/>
    <xf numFmtId="0" fontId="28" fillId="0" borderId="1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center"/>
    </xf>
    <xf numFmtId="0" fontId="29" fillId="0" borderId="13" xfId="0" applyFont="1" applyFill="1" applyBorder="1"/>
    <xf numFmtId="0" fontId="28" fillId="0" borderId="42" xfId="0" applyFont="1" applyBorder="1" applyAlignment="1">
      <alignment wrapText="1"/>
    </xf>
    <xf numFmtId="0" fontId="28" fillId="0" borderId="38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28" fillId="0" borderId="63" xfId="0" applyFont="1" applyFill="1" applyBorder="1" applyAlignment="1">
      <alignment horizontal="center"/>
    </xf>
    <xf numFmtId="1" fontId="29" fillId="0" borderId="42" xfId="0" applyNumberFormat="1" applyFont="1" applyFill="1" applyBorder="1" applyAlignment="1">
      <alignment horizontal="center"/>
    </xf>
    <xf numFmtId="0" fontId="29" fillId="0" borderId="42" xfId="0" applyFont="1" applyFill="1" applyBorder="1"/>
    <xf numFmtId="0" fontId="29" fillId="28" borderId="36" xfId="0" applyFont="1" applyFill="1" applyBorder="1" applyAlignment="1">
      <alignment horizontal="center"/>
    </xf>
    <xf numFmtId="0" fontId="29" fillId="28" borderId="37" xfId="0" applyFont="1" applyFill="1" applyBorder="1" applyAlignment="1">
      <alignment horizontal="center" vertical="center" textRotation="90"/>
    </xf>
    <xf numFmtId="0" fontId="29" fillId="28" borderId="38" xfId="0" applyFont="1" applyFill="1" applyBorder="1" applyAlignment="1">
      <alignment horizontal="center" vertical="center" textRotation="90"/>
    </xf>
    <xf numFmtId="0" fontId="29" fillId="28" borderId="38" xfId="0" applyFont="1" applyFill="1" applyBorder="1" applyAlignment="1">
      <alignment horizontal="center" vertical="center" textRotation="90" wrapText="1"/>
    </xf>
    <xf numFmtId="0" fontId="29" fillId="28" borderId="39" xfId="0" applyFont="1" applyFill="1" applyBorder="1" applyAlignment="1">
      <alignment horizontal="center" vertical="center" textRotation="90" wrapText="1"/>
    </xf>
    <xf numFmtId="0" fontId="29" fillId="28" borderId="60" xfId="0" applyFont="1" applyFill="1" applyBorder="1" applyAlignment="1">
      <alignment horizontal="center" vertical="center" textRotation="90"/>
    </xf>
    <xf numFmtId="0" fontId="29" fillId="28" borderId="63" xfId="0" applyFont="1" applyFill="1" applyBorder="1" applyAlignment="1">
      <alignment horizontal="center" vertical="center" textRotation="90" wrapText="1"/>
    </xf>
    <xf numFmtId="0" fontId="28" fillId="0" borderId="45" xfId="0" applyFont="1" applyBorder="1" applyAlignment="1">
      <alignment horizontal="center" vertical="center"/>
    </xf>
    <xf numFmtId="0" fontId="28" fillId="0" borderId="43" xfId="0" applyFont="1" applyFill="1" applyBorder="1" applyAlignment="1">
      <alignment vertical="center" wrapText="1"/>
    </xf>
    <xf numFmtId="0" fontId="29" fillId="0" borderId="43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1" fontId="29" fillId="0" borderId="45" xfId="0" applyNumberFormat="1" applyFont="1" applyFill="1" applyBorder="1" applyAlignment="1">
      <alignment horizontal="center" vertical="center"/>
    </xf>
    <xf numFmtId="0" fontId="29" fillId="25" borderId="61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9" fillId="0" borderId="20" xfId="0" applyFont="1" applyFill="1" applyBorder="1" applyAlignment="1">
      <alignment horizontal="center" vertical="center"/>
    </xf>
    <xf numFmtId="1" fontId="28" fillId="0" borderId="27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0" fontId="29" fillId="25" borderId="66" xfId="0" applyFont="1" applyFill="1" applyBorder="1" applyAlignment="1">
      <alignment horizontal="center" vertical="center"/>
    </xf>
    <xf numFmtId="0" fontId="28" fillId="0" borderId="47" xfId="0" applyFont="1" applyBorder="1" applyAlignment="1">
      <alignment horizontal="center"/>
    </xf>
    <xf numFmtId="0" fontId="28" fillId="0" borderId="48" xfId="0" applyFont="1" applyBorder="1" applyAlignment="1">
      <alignment wrapText="1"/>
    </xf>
    <xf numFmtId="0" fontId="29" fillId="0" borderId="48" xfId="0" applyFont="1" applyFill="1" applyBorder="1" applyAlignment="1">
      <alignment horizontal="center"/>
    </xf>
    <xf numFmtId="1" fontId="29" fillId="0" borderId="51" xfId="0" applyNumberFormat="1" applyFont="1" applyFill="1" applyBorder="1" applyAlignment="1">
      <alignment horizontal="center"/>
    </xf>
    <xf numFmtId="1" fontId="29" fillId="0" borderId="48" xfId="0" applyNumberFormat="1" applyFont="1" applyFill="1" applyBorder="1" applyAlignment="1">
      <alignment horizontal="center"/>
    </xf>
    <xf numFmtId="1" fontId="29" fillId="0" borderId="49" xfId="0" applyNumberFormat="1" applyFont="1" applyFill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43" xfId="0" applyFont="1" applyBorder="1" applyAlignment="1">
      <alignment wrapText="1"/>
    </xf>
    <xf numFmtId="0" fontId="29" fillId="0" borderId="43" xfId="0" applyFont="1" applyFill="1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1" fontId="29" fillId="0" borderId="45" xfId="0" applyNumberFormat="1" applyFont="1" applyFill="1" applyBorder="1" applyAlignment="1">
      <alignment horizontal="center"/>
    </xf>
    <xf numFmtId="0" fontId="29" fillId="0" borderId="61" xfId="0" applyFont="1" applyBorder="1"/>
    <xf numFmtId="0" fontId="28" fillId="0" borderId="12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 horizontal="center"/>
    </xf>
    <xf numFmtId="0" fontId="29" fillId="0" borderId="20" xfId="0" applyFont="1" applyBorder="1"/>
    <xf numFmtId="0" fontId="28" fillId="0" borderId="37" xfId="0" applyFont="1" applyBorder="1" applyAlignment="1">
      <alignment horizontal="center"/>
    </xf>
    <xf numFmtId="0" fontId="28" fillId="0" borderId="38" xfId="0" applyFont="1" applyBorder="1" applyAlignment="1">
      <alignment wrapText="1"/>
    </xf>
    <xf numFmtId="0" fontId="29" fillId="0" borderId="38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1" fontId="29" fillId="0" borderId="37" xfId="0" applyNumberFormat="1" applyFont="1" applyFill="1" applyBorder="1" applyAlignment="1">
      <alignment horizontal="center"/>
    </xf>
    <xf numFmtId="0" fontId="29" fillId="0" borderId="39" xfId="0" applyFont="1" applyBorder="1"/>
    <xf numFmtId="0" fontId="28" fillId="0" borderId="52" xfId="0" applyFont="1" applyBorder="1" applyAlignment="1">
      <alignment horizontal="center" vertical="center"/>
    </xf>
    <xf numFmtId="0" fontId="28" fillId="0" borderId="53" xfId="0" applyFont="1" applyFill="1" applyBorder="1" applyAlignment="1">
      <alignment vertical="center" wrapText="1"/>
    </xf>
    <xf numFmtId="0" fontId="28" fillId="0" borderId="52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8" fillId="27" borderId="53" xfId="0" applyFont="1" applyFill="1" applyBorder="1" applyAlignment="1">
      <alignment horizontal="center" vertical="center"/>
    </xf>
    <xf numFmtId="0" fontId="28" fillId="24" borderId="53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 vertical="center"/>
    </xf>
    <xf numFmtId="0" fontId="29" fillId="25" borderId="54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29" fillId="27" borderId="10" xfId="0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0" fillId="0" borderId="0" xfId="0" applyFont="1"/>
    <xf numFmtId="0" fontId="28" fillId="0" borderId="11" xfId="0" applyFont="1" applyFill="1" applyBorder="1" applyAlignment="1">
      <alignment horizontal="center" vertical="center"/>
    </xf>
    <xf numFmtId="0" fontId="21" fillId="30" borderId="0" xfId="0" applyFont="1" applyFill="1" applyAlignment="1"/>
    <xf numFmtId="0" fontId="19" fillId="0" borderId="3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26" borderId="22" xfId="0" applyFont="1" applyFill="1" applyBorder="1" applyAlignment="1">
      <alignment horizontal="center" wrapText="1"/>
    </xf>
    <xf numFmtId="0" fontId="29" fillId="26" borderId="11" xfId="0" applyFont="1" applyFill="1" applyBorder="1" applyAlignment="1">
      <alignment horizontal="center" wrapText="1"/>
    </xf>
    <xf numFmtId="0" fontId="29" fillId="26" borderId="31" xfId="0" applyFont="1" applyFill="1" applyBorder="1" applyAlignment="1">
      <alignment horizontal="center" wrapText="1"/>
    </xf>
    <xf numFmtId="1" fontId="28" fillId="0" borderId="37" xfId="0" applyNumberFormat="1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1" fontId="28" fillId="0" borderId="60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9" fillId="26" borderId="11" xfId="0" applyFont="1" applyFill="1" applyBorder="1" applyAlignment="1">
      <alignment horizontal="center" vertical="center" textRotation="90" wrapText="1"/>
    </xf>
    <xf numFmtId="0" fontId="29" fillId="26" borderId="11" xfId="0" applyFont="1" applyFill="1" applyBorder="1" applyAlignment="1">
      <alignment wrapText="1"/>
    </xf>
    <xf numFmtId="0" fontId="29" fillId="26" borderId="21" xfId="0" applyFont="1" applyFill="1" applyBorder="1" applyAlignment="1">
      <alignment wrapText="1"/>
    </xf>
    <xf numFmtId="0" fontId="29" fillId="26" borderId="21" xfId="0" applyFont="1" applyFill="1" applyBorder="1" applyAlignment="1">
      <alignment horizontal="center" vertical="center" textRotation="90" wrapText="1"/>
    </xf>
    <xf numFmtId="0" fontId="29" fillId="26" borderId="23" xfId="0" applyFont="1" applyFill="1" applyBorder="1" applyAlignment="1">
      <alignment horizontal="center" vertical="center" textRotation="90" wrapText="1"/>
    </xf>
    <xf numFmtId="0" fontId="29" fillId="26" borderId="11" xfId="0" applyFont="1" applyFill="1" applyBorder="1" applyAlignment="1">
      <alignment horizontal="center"/>
    </xf>
    <xf numFmtId="0" fontId="29" fillId="26" borderId="31" xfId="0" applyFont="1" applyFill="1" applyBorder="1" applyAlignment="1">
      <alignment horizontal="center"/>
    </xf>
    <xf numFmtId="0" fontId="29" fillId="26" borderId="21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1" fontId="28" fillId="0" borderId="64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28" borderId="57" xfId="0" applyFont="1" applyFill="1" applyBorder="1" applyAlignment="1">
      <alignment horizontal="center" wrapText="1"/>
    </xf>
    <xf numFmtId="0" fontId="29" fillId="28" borderId="17" xfId="0" applyFont="1" applyFill="1" applyBorder="1" applyAlignment="1">
      <alignment horizontal="center" wrapText="1"/>
    </xf>
    <xf numFmtId="0" fontId="29" fillId="28" borderId="62" xfId="0" applyFont="1" applyFill="1" applyBorder="1" applyAlignment="1">
      <alignment horizontal="center" wrapText="1"/>
    </xf>
    <xf numFmtId="1" fontId="29" fillId="0" borderId="37" xfId="0" applyNumberFormat="1" applyFont="1" applyFill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1" fontId="29" fillId="0" borderId="60" xfId="0" applyNumberFormat="1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" fontId="29" fillId="0" borderId="27" xfId="0" applyNumberFormat="1" applyFont="1" applyFill="1" applyBorder="1" applyAlignment="1">
      <alignment horizontal="center"/>
    </xf>
    <xf numFmtId="0" fontId="29" fillId="28" borderId="16" xfId="0" applyFont="1" applyFill="1" applyBorder="1" applyAlignment="1">
      <alignment horizontal="center" vertical="center" textRotation="90" wrapText="1"/>
    </xf>
    <xf numFmtId="0" fontId="29" fillId="28" borderId="12" xfId="0" applyFont="1" applyFill="1" applyBorder="1" applyAlignment="1">
      <alignment wrapText="1"/>
    </xf>
    <xf numFmtId="0" fontId="29" fillId="28" borderId="37" xfId="0" applyFont="1" applyFill="1" applyBorder="1" applyAlignment="1">
      <alignment wrapText="1"/>
    </xf>
    <xf numFmtId="0" fontId="29" fillId="28" borderId="36" xfId="0" applyFont="1" applyFill="1" applyBorder="1" applyAlignment="1">
      <alignment horizontal="center" vertical="center" textRotation="90" wrapText="1"/>
    </xf>
    <xf numFmtId="0" fontId="29" fillId="28" borderId="20" xfId="0" applyFont="1" applyFill="1" applyBorder="1" applyAlignment="1">
      <alignment horizontal="center" vertical="center" textRotation="90" wrapText="1"/>
    </xf>
    <xf numFmtId="0" fontId="29" fillId="28" borderId="39" xfId="0" applyFont="1" applyFill="1" applyBorder="1" applyAlignment="1">
      <alignment horizontal="center" vertical="center" textRotation="90" wrapText="1"/>
    </xf>
    <xf numFmtId="0" fontId="29" fillId="28" borderId="16" xfId="0" applyFont="1" applyFill="1" applyBorder="1" applyAlignment="1">
      <alignment horizontal="center"/>
    </xf>
    <xf numFmtId="0" fontId="29" fillId="28" borderId="17" xfId="0" applyFont="1" applyFill="1" applyBorder="1" applyAlignment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10" xfId="0" applyFont="1" applyFill="1" applyBorder="1" applyAlignment="1">
      <alignment horizontal="center"/>
    </xf>
    <xf numFmtId="0" fontId="29" fillId="28" borderId="15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1" fontId="29" fillId="0" borderId="64" xfId="0" applyNumberFormat="1" applyFont="1" applyFill="1" applyBorder="1" applyAlignment="1">
      <alignment horizontal="center"/>
    </xf>
    <xf numFmtId="0" fontId="23" fillId="26" borderId="56" xfId="0" applyFont="1" applyFill="1" applyBorder="1" applyAlignment="1">
      <alignment horizontal="center" vertical="center" wrapText="1"/>
    </xf>
    <xf numFmtId="0" fontId="23" fillId="26" borderId="57" xfId="0" applyFont="1" applyFill="1" applyBorder="1" applyAlignment="1">
      <alignment horizontal="center" vertical="center" wrapText="1"/>
    </xf>
    <xf numFmtId="0" fontId="23" fillId="26" borderId="5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1" fontId="19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29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47"/>
  <sheetViews>
    <sheetView view="pageBreakPreview" zoomScale="80" zoomScaleNormal="80" zoomScaleSheetLayoutView="80" workbookViewId="0">
      <selection activeCell="D15" sqref="D15"/>
    </sheetView>
  </sheetViews>
  <sheetFormatPr defaultColWidth="9.140625" defaultRowHeight="12.75"/>
  <cols>
    <col min="1" max="1" width="4.7109375" style="4" customWidth="1"/>
    <col min="2" max="2" width="51.140625" style="4" customWidth="1"/>
    <col min="3" max="3" width="13.140625" style="4" customWidth="1"/>
    <col min="4" max="5" width="7.7109375" style="4" customWidth="1"/>
    <col min="6" max="9" width="5.28515625" style="4" customWidth="1"/>
    <col min="10" max="10" width="7.85546875" style="4" customWidth="1"/>
    <col min="11" max="11" width="8.42578125" style="4" customWidth="1"/>
    <col min="12" max="12" width="7.42578125" style="4" customWidth="1"/>
    <col min="13" max="14" width="5.7109375" style="4" customWidth="1"/>
    <col min="15" max="15" width="8.42578125" style="4" customWidth="1"/>
    <col min="16" max="16" width="5.28515625" style="4" customWidth="1"/>
    <col min="17" max="17" width="6.7109375" style="4" customWidth="1"/>
    <col min="18" max="19" width="5.28515625" style="4" customWidth="1"/>
    <col min="20" max="20" width="6.42578125" style="4" customWidth="1"/>
    <col min="21" max="21" width="5.28515625" style="4" customWidth="1"/>
    <col min="22" max="22" width="7.140625" style="4" customWidth="1"/>
    <col min="23" max="23" width="8.85546875" style="4" customWidth="1"/>
    <col min="24" max="24" width="10" style="4" customWidth="1"/>
    <col min="25" max="25" width="5.28515625" style="4" customWidth="1"/>
    <col min="26" max="26" width="6.7109375" style="4" customWidth="1"/>
    <col min="27" max="27" width="11.85546875" style="4" customWidth="1"/>
    <col min="28" max="28" width="7.140625" style="4" customWidth="1"/>
    <col min="29" max="16384" width="9.140625" style="4"/>
  </cols>
  <sheetData>
    <row r="1" spans="1:29" ht="13.5" thickBot="1">
      <c r="B1" s="196" t="s">
        <v>97</v>
      </c>
    </row>
    <row r="2" spans="1:29">
      <c r="A2" s="1"/>
      <c r="B2" s="2" t="s">
        <v>24</v>
      </c>
      <c r="C2" s="257" t="s">
        <v>19</v>
      </c>
      <c r="D2" s="257"/>
      <c r="E2" s="257"/>
      <c r="F2" s="257"/>
      <c r="G2" s="257"/>
      <c r="H2" s="257"/>
      <c r="I2" s="257"/>
      <c r="J2" s="257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9">
      <c r="A3" s="7"/>
      <c r="B3" s="2" t="s">
        <v>25</v>
      </c>
      <c r="C3" s="257" t="s">
        <v>34</v>
      </c>
      <c r="D3" s="257"/>
      <c r="E3" s="257"/>
      <c r="F3" s="257"/>
      <c r="G3" s="257"/>
      <c r="H3" s="257"/>
      <c r="I3" s="257"/>
      <c r="J3" s="25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>
      <c r="A4" s="7"/>
      <c r="B4" s="2" t="s">
        <v>26</v>
      </c>
      <c r="C4" s="258"/>
      <c r="D4" s="258"/>
      <c r="E4" s="258"/>
      <c r="F4" s="258"/>
      <c r="G4" s="3"/>
      <c r="H4" s="3"/>
      <c r="I4" s="3"/>
      <c r="J4" s="3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9">
      <c r="A5" s="7"/>
      <c r="B5" s="2" t="s">
        <v>27</v>
      </c>
      <c r="C5" s="257" t="s">
        <v>35</v>
      </c>
      <c r="D5" s="257"/>
      <c r="E5" s="257"/>
      <c r="F5" s="257"/>
      <c r="G5" s="257"/>
      <c r="H5" s="257"/>
      <c r="I5" s="257"/>
      <c r="J5" s="25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9">
      <c r="A6" s="7"/>
      <c r="B6" s="2" t="s">
        <v>28</v>
      </c>
      <c r="C6" s="257" t="s">
        <v>57</v>
      </c>
      <c r="D6" s="257"/>
      <c r="E6" s="257"/>
      <c r="F6" s="257"/>
      <c r="G6" s="257"/>
      <c r="H6" s="257"/>
      <c r="I6" s="257"/>
      <c r="J6" s="25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9">
      <c r="A7" s="7"/>
      <c r="B7" s="2" t="s">
        <v>29</v>
      </c>
      <c r="C7" s="257" t="s">
        <v>99</v>
      </c>
      <c r="D7" s="257"/>
      <c r="E7" s="257"/>
      <c r="F7" s="257"/>
      <c r="G7" s="257"/>
      <c r="H7" s="257"/>
      <c r="I7" s="257"/>
      <c r="J7" s="25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9">
      <c r="A8" s="7"/>
      <c r="B8" s="2" t="s">
        <v>30</v>
      </c>
      <c r="C8" s="258" t="s">
        <v>98</v>
      </c>
      <c r="D8" s="258"/>
      <c r="E8" s="258"/>
      <c r="F8" s="258"/>
      <c r="G8" s="3"/>
      <c r="H8" s="3"/>
      <c r="I8" s="3"/>
      <c r="J8" s="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9" ht="13.5" thickBot="1">
      <c r="A9" s="7"/>
      <c r="B9" s="2" t="s">
        <v>31</v>
      </c>
      <c r="C9" s="259" t="s">
        <v>95</v>
      </c>
      <c r="D9" s="259"/>
      <c r="E9" s="259"/>
      <c r="F9" s="259"/>
      <c r="G9" s="3"/>
      <c r="H9" s="258"/>
      <c r="I9" s="3"/>
      <c r="J9" s="3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9" ht="15" customHeight="1" thickBot="1">
      <c r="A10" s="199" t="s">
        <v>0</v>
      </c>
      <c r="B10" s="201" t="s">
        <v>6</v>
      </c>
      <c r="C10" s="202" t="s">
        <v>1</v>
      </c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4"/>
      <c r="AA10" s="211" t="s">
        <v>16</v>
      </c>
      <c r="AB10" s="214" t="s">
        <v>7</v>
      </c>
    </row>
    <row r="11" spans="1:29" ht="15" customHeight="1" thickBot="1">
      <c r="A11" s="199"/>
      <c r="B11" s="201"/>
      <c r="C11" s="216" t="s">
        <v>78</v>
      </c>
      <c r="D11" s="216"/>
      <c r="E11" s="216"/>
      <c r="F11" s="216"/>
      <c r="G11" s="216"/>
      <c r="H11" s="216"/>
      <c r="I11" s="216"/>
      <c r="J11" s="216"/>
      <c r="K11" s="217"/>
      <c r="L11" s="217"/>
      <c r="M11" s="217"/>
      <c r="N11" s="36"/>
      <c r="O11" s="218" t="s">
        <v>79</v>
      </c>
      <c r="P11" s="216"/>
      <c r="Q11" s="216"/>
      <c r="R11" s="216"/>
      <c r="S11" s="216"/>
      <c r="T11" s="216"/>
      <c r="U11" s="216"/>
      <c r="V11" s="218"/>
      <c r="W11" s="218"/>
      <c r="X11" s="218"/>
      <c r="Y11" s="216"/>
      <c r="Z11" s="216"/>
      <c r="AA11" s="212"/>
      <c r="AB11" s="215"/>
    </row>
    <row r="12" spans="1:29" ht="94.5" customHeight="1" thickBot="1">
      <c r="A12" s="200"/>
      <c r="B12" s="201"/>
      <c r="C12" s="37" t="s">
        <v>8</v>
      </c>
      <c r="D12" s="37" t="s">
        <v>9</v>
      </c>
      <c r="E12" s="37" t="s">
        <v>10</v>
      </c>
      <c r="F12" s="37" t="s">
        <v>11</v>
      </c>
      <c r="G12" s="37" t="s">
        <v>12</v>
      </c>
      <c r="H12" s="37" t="s">
        <v>13</v>
      </c>
      <c r="I12" s="37" t="s">
        <v>14</v>
      </c>
      <c r="J12" s="37" t="s">
        <v>15</v>
      </c>
      <c r="K12" s="38" t="s">
        <v>58</v>
      </c>
      <c r="L12" s="39" t="s">
        <v>20</v>
      </c>
      <c r="M12" s="40" t="s">
        <v>2</v>
      </c>
      <c r="N12" s="38" t="s">
        <v>33</v>
      </c>
      <c r="O12" s="37" t="s">
        <v>8</v>
      </c>
      <c r="P12" s="41" t="s">
        <v>9</v>
      </c>
      <c r="Q12" s="37" t="s">
        <v>10</v>
      </c>
      <c r="R12" s="37" t="s">
        <v>11</v>
      </c>
      <c r="S12" s="37" t="s">
        <v>12</v>
      </c>
      <c r="T12" s="37" t="s">
        <v>13</v>
      </c>
      <c r="U12" s="37" t="s">
        <v>14</v>
      </c>
      <c r="V12" s="37" t="s">
        <v>18</v>
      </c>
      <c r="W12" s="38" t="s">
        <v>58</v>
      </c>
      <c r="X12" s="39" t="s">
        <v>32</v>
      </c>
      <c r="Y12" s="37" t="s">
        <v>2</v>
      </c>
      <c r="Z12" s="39" t="s">
        <v>21</v>
      </c>
      <c r="AA12" s="213"/>
      <c r="AB12" s="215"/>
    </row>
    <row r="13" spans="1:29" ht="30.75" customHeight="1">
      <c r="A13" s="24">
        <v>1</v>
      </c>
      <c r="B13" s="42" t="s">
        <v>36</v>
      </c>
      <c r="C13" s="43"/>
      <c r="D13" s="44"/>
      <c r="E13" s="44"/>
      <c r="F13" s="44"/>
      <c r="G13" s="44"/>
      <c r="H13" s="44"/>
      <c r="I13" s="44"/>
      <c r="J13" s="44"/>
      <c r="K13" s="45"/>
      <c r="L13" s="46"/>
      <c r="M13" s="44"/>
      <c r="N13" s="47"/>
      <c r="O13" s="43">
        <v>20</v>
      </c>
      <c r="P13" s="44"/>
      <c r="Q13" s="44"/>
      <c r="R13" s="44"/>
      <c r="S13" s="44">
        <v>6</v>
      </c>
      <c r="T13" s="44"/>
      <c r="U13" s="44"/>
      <c r="V13" s="44">
        <v>24</v>
      </c>
      <c r="W13" s="45">
        <f>SUM(O13:U13)</f>
        <v>26</v>
      </c>
      <c r="X13" s="46">
        <f>W13+V13</f>
        <v>50</v>
      </c>
      <c r="Y13" s="44">
        <v>2</v>
      </c>
      <c r="Z13" s="48" t="s">
        <v>3</v>
      </c>
      <c r="AA13" s="49">
        <f>X13+L13</f>
        <v>50</v>
      </c>
      <c r="AB13" s="50">
        <f>Y13+M13</f>
        <v>2</v>
      </c>
      <c r="AC13" s="25"/>
    </row>
    <row r="14" spans="1:29" ht="30.75" customHeight="1">
      <c r="A14" s="26">
        <v>2</v>
      </c>
      <c r="B14" s="51" t="s">
        <v>37</v>
      </c>
      <c r="C14" s="52"/>
      <c r="D14" s="53"/>
      <c r="E14" s="53"/>
      <c r="F14" s="53"/>
      <c r="G14" s="53"/>
      <c r="H14" s="53"/>
      <c r="I14" s="53"/>
      <c r="J14" s="53"/>
      <c r="K14" s="54"/>
      <c r="L14" s="55"/>
      <c r="M14" s="56"/>
      <c r="N14" s="57"/>
      <c r="O14" s="52">
        <v>10</v>
      </c>
      <c r="P14" s="53">
        <v>20</v>
      </c>
      <c r="Q14" s="53"/>
      <c r="R14" s="53"/>
      <c r="S14" s="53"/>
      <c r="T14" s="53"/>
      <c r="U14" s="53"/>
      <c r="V14" s="53">
        <v>20</v>
      </c>
      <c r="W14" s="54">
        <f t="shared" ref="W14:W34" si="0">SUM(O14:U14)</f>
        <v>30</v>
      </c>
      <c r="X14" s="55">
        <f t="shared" ref="X14:X34" si="1">W14+V14</f>
        <v>50</v>
      </c>
      <c r="Y14" s="56">
        <v>2</v>
      </c>
      <c r="Z14" s="58" t="s">
        <v>4</v>
      </c>
      <c r="AA14" s="59">
        <f t="shared" ref="AA14:AA34" si="2">X14+L14</f>
        <v>50</v>
      </c>
      <c r="AB14" s="60">
        <f t="shared" ref="AB14:AB34" si="3">Y14+M14</f>
        <v>2</v>
      </c>
      <c r="AC14" s="25"/>
    </row>
    <row r="15" spans="1:29" ht="58.5" customHeight="1">
      <c r="A15" s="26">
        <v>3</v>
      </c>
      <c r="B15" s="51" t="s">
        <v>88</v>
      </c>
      <c r="C15" s="61"/>
      <c r="D15" s="56">
        <v>15</v>
      </c>
      <c r="E15" s="56"/>
      <c r="F15" s="56"/>
      <c r="G15" s="56"/>
      <c r="H15" s="56"/>
      <c r="I15" s="56"/>
      <c r="J15" s="56">
        <v>10</v>
      </c>
      <c r="K15" s="54">
        <f t="shared" ref="K15:K34" si="4">SUM(C15:I15)</f>
        <v>15</v>
      </c>
      <c r="L15" s="55">
        <f t="shared" ref="L15:L34" si="5">K15+J15</f>
        <v>25</v>
      </c>
      <c r="M15" s="56">
        <v>1</v>
      </c>
      <c r="N15" s="57" t="s">
        <v>4</v>
      </c>
      <c r="O15" s="61"/>
      <c r="P15" s="56"/>
      <c r="Q15" s="56"/>
      <c r="R15" s="56"/>
      <c r="S15" s="56"/>
      <c r="T15" s="56"/>
      <c r="U15" s="56"/>
      <c r="V15" s="56"/>
      <c r="W15" s="54"/>
      <c r="X15" s="55"/>
      <c r="Y15" s="56"/>
      <c r="Z15" s="58"/>
      <c r="AA15" s="59">
        <f t="shared" si="2"/>
        <v>25</v>
      </c>
      <c r="AB15" s="60">
        <f t="shared" si="3"/>
        <v>1</v>
      </c>
      <c r="AC15" s="25"/>
    </row>
    <row r="16" spans="1:29" ht="30" customHeight="1">
      <c r="A16" s="26">
        <v>4</v>
      </c>
      <c r="B16" s="51" t="s">
        <v>38</v>
      </c>
      <c r="C16" s="62">
        <v>20</v>
      </c>
      <c r="D16" s="53"/>
      <c r="E16" s="53">
        <v>20</v>
      </c>
      <c r="F16" s="53"/>
      <c r="G16" s="53"/>
      <c r="H16" s="53"/>
      <c r="I16" s="53"/>
      <c r="J16" s="53">
        <v>35</v>
      </c>
      <c r="K16" s="54">
        <f t="shared" si="4"/>
        <v>40</v>
      </c>
      <c r="L16" s="55">
        <f t="shared" si="5"/>
        <v>75</v>
      </c>
      <c r="M16" s="56">
        <v>3</v>
      </c>
      <c r="N16" s="57" t="s">
        <v>3</v>
      </c>
      <c r="O16" s="52"/>
      <c r="P16" s="53"/>
      <c r="Q16" s="53"/>
      <c r="R16" s="53"/>
      <c r="S16" s="53"/>
      <c r="T16" s="53"/>
      <c r="U16" s="53"/>
      <c r="V16" s="53"/>
      <c r="W16" s="54"/>
      <c r="X16" s="55"/>
      <c r="Y16" s="56"/>
      <c r="Z16" s="58"/>
      <c r="AA16" s="59">
        <f t="shared" si="2"/>
        <v>75</v>
      </c>
      <c r="AB16" s="60">
        <f t="shared" si="3"/>
        <v>3</v>
      </c>
      <c r="AC16" s="25"/>
    </row>
    <row r="17" spans="1:29" ht="27.75" customHeight="1">
      <c r="A17" s="26">
        <v>5</v>
      </c>
      <c r="B17" s="51" t="s">
        <v>55</v>
      </c>
      <c r="C17" s="63"/>
      <c r="D17" s="53"/>
      <c r="E17" s="53"/>
      <c r="F17" s="53"/>
      <c r="G17" s="53"/>
      <c r="H17" s="53"/>
      <c r="I17" s="53"/>
      <c r="J17" s="53"/>
      <c r="K17" s="54"/>
      <c r="L17" s="55"/>
      <c r="M17" s="56"/>
      <c r="N17" s="57"/>
      <c r="O17" s="52">
        <v>20</v>
      </c>
      <c r="P17" s="53">
        <v>10</v>
      </c>
      <c r="Q17" s="53">
        <v>20</v>
      </c>
      <c r="R17" s="53"/>
      <c r="S17" s="53"/>
      <c r="T17" s="53"/>
      <c r="U17" s="53"/>
      <c r="V17" s="53">
        <v>50</v>
      </c>
      <c r="W17" s="54">
        <f t="shared" si="0"/>
        <v>50</v>
      </c>
      <c r="X17" s="55">
        <f t="shared" si="1"/>
        <v>100</v>
      </c>
      <c r="Y17" s="56">
        <v>4</v>
      </c>
      <c r="Z17" s="58" t="s">
        <v>4</v>
      </c>
      <c r="AA17" s="59">
        <f t="shared" si="2"/>
        <v>100</v>
      </c>
      <c r="AB17" s="60">
        <f t="shared" si="3"/>
        <v>4</v>
      </c>
      <c r="AC17" s="25"/>
    </row>
    <row r="18" spans="1:29" ht="15">
      <c r="A18" s="26">
        <v>6</v>
      </c>
      <c r="B18" s="64" t="s">
        <v>89</v>
      </c>
      <c r="C18" s="61">
        <v>10</v>
      </c>
      <c r="D18" s="56">
        <v>16</v>
      </c>
      <c r="E18" s="56"/>
      <c r="F18" s="56"/>
      <c r="G18" s="56"/>
      <c r="H18" s="56"/>
      <c r="I18" s="56"/>
      <c r="J18" s="56">
        <v>24</v>
      </c>
      <c r="K18" s="54">
        <f t="shared" si="4"/>
        <v>26</v>
      </c>
      <c r="L18" s="55">
        <f t="shared" si="5"/>
        <v>50</v>
      </c>
      <c r="M18" s="56">
        <v>2</v>
      </c>
      <c r="N18" s="57" t="s">
        <v>4</v>
      </c>
      <c r="O18" s="61"/>
      <c r="P18" s="56"/>
      <c r="Q18" s="56"/>
      <c r="R18" s="56"/>
      <c r="S18" s="56"/>
      <c r="T18" s="56"/>
      <c r="U18" s="56"/>
      <c r="V18" s="56"/>
      <c r="W18" s="54"/>
      <c r="X18" s="55"/>
      <c r="Y18" s="56"/>
      <c r="Z18" s="58"/>
      <c r="AA18" s="59">
        <f t="shared" si="2"/>
        <v>50</v>
      </c>
      <c r="AB18" s="60">
        <f t="shared" si="3"/>
        <v>2</v>
      </c>
      <c r="AC18" s="25"/>
    </row>
    <row r="19" spans="1:29" ht="30" customHeight="1">
      <c r="A19" s="26">
        <v>7</v>
      </c>
      <c r="B19" s="64" t="s">
        <v>71</v>
      </c>
      <c r="C19" s="61"/>
      <c r="D19" s="56"/>
      <c r="E19" s="56"/>
      <c r="F19" s="56"/>
      <c r="G19" s="56"/>
      <c r="H19" s="56"/>
      <c r="I19" s="56"/>
      <c r="J19" s="56"/>
      <c r="K19" s="54"/>
      <c r="L19" s="55"/>
      <c r="M19" s="65"/>
      <c r="N19" s="57"/>
      <c r="O19" s="61">
        <v>6</v>
      </c>
      <c r="P19" s="56">
        <v>8</v>
      </c>
      <c r="Q19" s="56"/>
      <c r="R19" s="56"/>
      <c r="S19" s="56">
        <v>12</v>
      </c>
      <c r="T19" s="56"/>
      <c r="U19" s="56"/>
      <c r="V19" s="56">
        <v>24</v>
      </c>
      <c r="W19" s="54">
        <f t="shared" si="0"/>
        <v>26</v>
      </c>
      <c r="X19" s="55">
        <f t="shared" si="1"/>
        <v>50</v>
      </c>
      <c r="Y19" s="56">
        <v>2</v>
      </c>
      <c r="Z19" s="58" t="s">
        <v>4</v>
      </c>
      <c r="AA19" s="59">
        <f t="shared" si="2"/>
        <v>50</v>
      </c>
      <c r="AB19" s="60">
        <f t="shared" si="3"/>
        <v>2</v>
      </c>
      <c r="AC19" s="25"/>
    </row>
    <row r="20" spans="1:29" ht="39" customHeight="1">
      <c r="A20" s="26">
        <v>8</v>
      </c>
      <c r="B20" s="66" t="s">
        <v>45</v>
      </c>
      <c r="C20" s="61">
        <v>10</v>
      </c>
      <c r="D20" s="56">
        <v>16</v>
      </c>
      <c r="E20" s="56"/>
      <c r="F20" s="56"/>
      <c r="G20" s="56"/>
      <c r="H20" s="56"/>
      <c r="I20" s="56"/>
      <c r="J20" s="56">
        <v>24</v>
      </c>
      <c r="K20" s="54">
        <f t="shared" si="4"/>
        <v>26</v>
      </c>
      <c r="L20" s="55">
        <f t="shared" si="5"/>
        <v>50</v>
      </c>
      <c r="M20" s="56">
        <v>2</v>
      </c>
      <c r="N20" s="57" t="s">
        <v>4</v>
      </c>
      <c r="O20" s="61"/>
      <c r="P20" s="56"/>
      <c r="Q20" s="56"/>
      <c r="R20" s="56"/>
      <c r="S20" s="56"/>
      <c r="T20" s="56"/>
      <c r="U20" s="56"/>
      <c r="V20" s="56"/>
      <c r="W20" s="54"/>
      <c r="X20" s="55"/>
      <c r="Y20" s="56"/>
      <c r="Z20" s="58"/>
      <c r="AA20" s="59">
        <f t="shared" si="2"/>
        <v>50</v>
      </c>
      <c r="AB20" s="60">
        <f t="shared" si="3"/>
        <v>2</v>
      </c>
      <c r="AC20" s="25"/>
    </row>
    <row r="21" spans="1:29" ht="37.5" customHeight="1">
      <c r="A21" s="26">
        <v>9</v>
      </c>
      <c r="B21" s="64" t="s">
        <v>44</v>
      </c>
      <c r="C21" s="61">
        <v>15</v>
      </c>
      <c r="D21" s="56"/>
      <c r="E21" s="56">
        <v>60</v>
      </c>
      <c r="F21" s="56"/>
      <c r="G21" s="56"/>
      <c r="H21" s="56"/>
      <c r="I21" s="56"/>
      <c r="J21" s="56">
        <v>25</v>
      </c>
      <c r="K21" s="54">
        <f t="shared" si="4"/>
        <v>75</v>
      </c>
      <c r="L21" s="55">
        <f t="shared" si="5"/>
        <v>100</v>
      </c>
      <c r="M21" s="56">
        <v>4</v>
      </c>
      <c r="N21" s="57" t="s">
        <v>4</v>
      </c>
      <c r="O21" s="61">
        <v>15</v>
      </c>
      <c r="P21" s="56"/>
      <c r="Q21" s="56">
        <v>60</v>
      </c>
      <c r="R21" s="56"/>
      <c r="S21" s="56"/>
      <c r="T21" s="56"/>
      <c r="U21" s="56"/>
      <c r="V21" s="56">
        <v>25</v>
      </c>
      <c r="W21" s="54">
        <f t="shared" si="0"/>
        <v>75</v>
      </c>
      <c r="X21" s="55">
        <f t="shared" si="1"/>
        <v>100</v>
      </c>
      <c r="Y21" s="56">
        <v>4</v>
      </c>
      <c r="Z21" s="58" t="s">
        <v>3</v>
      </c>
      <c r="AA21" s="59">
        <f t="shared" si="2"/>
        <v>200</v>
      </c>
      <c r="AB21" s="60">
        <f t="shared" si="3"/>
        <v>8</v>
      </c>
      <c r="AC21" s="25"/>
    </row>
    <row r="22" spans="1:29" ht="32.25" customHeight="1">
      <c r="A22" s="26">
        <v>10</v>
      </c>
      <c r="B22" s="64" t="s">
        <v>39</v>
      </c>
      <c r="C22" s="61"/>
      <c r="D22" s="56"/>
      <c r="E22" s="56"/>
      <c r="F22" s="56"/>
      <c r="G22" s="56"/>
      <c r="H22" s="56"/>
      <c r="I22" s="56"/>
      <c r="J22" s="56"/>
      <c r="K22" s="54"/>
      <c r="L22" s="55"/>
      <c r="M22" s="56"/>
      <c r="N22" s="57"/>
      <c r="O22" s="61"/>
      <c r="P22" s="56">
        <v>5</v>
      </c>
      <c r="Q22" s="56">
        <v>40</v>
      </c>
      <c r="R22" s="56"/>
      <c r="S22" s="56"/>
      <c r="T22" s="56"/>
      <c r="U22" s="56"/>
      <c r="V22" s="56">
        <v>30</v>
      </c>
      <c r="W22" s="54">
        <f t="shared" si="0"/>
        <v>45</v>
      </c>
      <c r="X22" s="55">
        <f t="shared" si="1"/>
        <v>75</v>
      </c>
      <c r="Y22" s="56">
        <v>3</v>
      </c>
      <c r="Z22" s="58" t="s">
        <v>3</v>
      </c>
      <c r="AA22" s="59">
        <f t="shared" si="2"/>
        <v>75</v>
      </c>
      <c r="AB22" s="60">
        <f t="shared" si="3"/>
        <v>3</v>
      </c>
      <c r="AC22" s="25"/>
    </row>
    <row r="23" spans="1:29" ht="41.25" customHeight="1">
      <c r="A23" s="26">
        <v>11</v>
      </c>
      <c r="B23" s="64" t="s">
        <v>93</v>
      </c>
      <c r="C23" s="61">
        <v>10</v>
      </c>
      <c r="D23" s="56"/>
      <c r="E23" s="56"/>
      <c r="F23" s="56"/>
      <c r="G23" s="56">
        <v>15</v>
      </c>
      <c r="H23" s="56"/>
      <c r="I23" s="56"/>
      <c r="J23" s="56">
        <v>25</v>
      </c>
      <c r="K23" s="54">
        <f t="shared" si="4"/>
        <v>25</v>
      </c>
      <c r="L23" s="55">
        <f t="shared" si="5"/>
        <v>50</v>
      </c>
      <c r="M23" s="56">
        <v>2</v>
      </c>
      <c r="N23" s="57" t="s">
        <v>4</v>
      </c>
      <c r="O23" s="61"/>
      <c r="P23" s="56"/>
      <c r="Q23" s="56"/>
      <c r="R23" s="56"/>
      <c r="S23" s="56"/>
      <c r="T23" s="56"/>
      <c r="U23" s="56"/>
      <c r="V23" s="56"/>
      <c r="W23" s="54"/>
      <c r="X23" s="55"/>
      <c r="Y23" s="56"/>
      <c r="Z23" s="58"/>
      <c r="AA23" s="59">
        <f t="shared" si="2"/>
        <v>50</v>
      </c>
      <c r="AB23" s="60">
        <f t="shared" si="3"/>
        <v>2</v>
      </c>
      <c r="AC23" s="25"/>
    </row>
    <row r="24" spans="1:29" ht="18.75" customHeight="1">
      <c r="A24" s="26">
        <v>12</v>
      </c>
      <c r="B24" s="64" t="s">
        <v>40</v>
      </c>
      <c r="C24" s="61"/>
      <c r="D24" s="56"/>
      <c r="E24" s="56"/>
      <c r="F24" s="56"/>
      <c r="G24" s="56"/>
      <c r="H24" s="56"/>
      <c r="I24" s="56"/>
      <c r="J24" s="56"/>
      <c r="K24" s="54"/>
      <c r="L24" s="55"/>
      <c r="M24" s="56"/>
      <c r="N24" s="57"/>
      <c r="O24" s="61">
        <v>10</v>
      </c>
      <c r="P24" s="56"/>
      <c r="Q24" s="56"/>
      <c r="R24" s="56"/>
      <c r="S24" s="56">
        <v>30</v>
      </c>
      <c r="T24" s="56"/>
      <c r="U24" s="56"/>
      <c r="V24" s="56">
        <v>35</v>
      </c>
      <c r="W24" s="54">
        <f t="shared" si="0"/>
        <v>40</v>
      </c>
      <c r="X24" s="55">
        <f t="shared" si="1"/>
        <v>75</v>
      </c>
      <c r="Y24" s="56">
        <v>3</v>
      </c>
      <c r="Z24" s="58" t="s">
        <v>3</v>
      </c>
      <c r="AA24" s="59">
        <f t="shared" si="2"/>
        <v>75</v>
      </c>
      <c r="AB24" s="60">
        <f t="shared" si="3"/>
        <v>3</v>
      </c>
      <c r="AC24" s="25"/>
    </row>
    <row r="25" spans="1:29" ht="21" customHeight="1">
      <c r="A25" s="26">
        <v>13</v>
      </c>
      <c r="B25" s="64" t="s">
        <v>41</v>
      </c>
      <c r="C25" s="61">
        <v>20</v>
      </c>
      <c r="D25" s="56">
        <v>16</v>
      </c>
      <c r="E25" s="56">
        <v>30</v>
      </c>
      <c r="F25" s="56"/>
      <c r="G25" s="56"/>
      <c r="H25" s="56"/>
      <c r="I25" s="56"/>
      <c r="J25" s="56">
        <v>59</v>
      </c>
      <c r="K25" s="54">
        <f t="shared" si="4"/>
        <v>66</v>
      </c>
      <c r="L25" s="55">
        <f t="shared" si="5"/>
        <v>125</v>
      </c>
      <c r="M25" s="56">
        <v>5</v>
      </c>
      <c r="N25" s="57" t="s">
        <v>3</v>
      </c>
      <c r="O25" s="61"/>
      <c r="P25" s="56"/>
      <c r="Q25" s="56"/>
      <c r="R25" s="56"/>
      <c r="S25" s="56"/>
      <c r="T25" s="56"/>
      <c r="U25" s="56"/>
      <c r="V25" s="56"/>
      <c r="W25" s="54"/>
      <c r="X25" s="55"/>
      <c r="Y25" s="56"/>
      <c r="Z25" s="58"/>
      <c r="AA25" s="59">
        <f t="shared" si="2"/>
        <v>125</v>
      </c>
      <c r="AB25" s="60">
        <f t="shared" si="3"/>
        <v>5</v>
      </c>
      <c r="AC25" s="25"/>
    </row>
    <row r="26" spans="1:29" ht="15">
      <c r="A26" s="26">
        <v>14</v>
      </c>
      <c r="B26" s="64" t="s">
        <v>72</v>
      </c>
      <c r="C26" s="61">
        <v>8</v>
      </c>
      <c r="D26" s="56">
        <v>8</v>
      </c>
      <c r="E26" s="56"/>
      <c r="F26" s="56"/>
      <c r="G26" s="56"/>
      <c r="H26" s="56"/>
      <c r="I26" s="56"/>
      <c r="J26" s="56">
        <v>9</v>
      </c>
      <c r="K26" s="54">
        <f t="shared" si="4"/>
        <v>16</v>
      </c>
      <c r="L26" s="55">
        <f t="shared" si="5"/>
        <v>25</v>
      </c>
      <c r="M26" s="56">
        <v>1</v>
      </c>
      <c r="N26" s="57" t="s">
        <v>4</v>
      </c>
      <c r="O26" s="61"/>
      <c r="P26" s="56"/>
      <c r="Q26" s="56"/>
      <c r="R26" s="56"/>
      <c r="S26" s="56"/>
      <c r="T26" s="56"/>
      <c r="U26" s="56"/>
      <c r="V26" s="56"/>
      <c r="W26" s="54"/>
      <c r="X26" s="55"/>
      <c r="Y26" s="56"/>
      <c r="Z26" s="58"/>
      <c r="AA26" s="59">
        <f t="shared" si="2"/>
        <v>25</v>
      </c>
      <c r="AB26" s="60">
        <f t="shared" si="3"/>
        <v>1</v>
      </c>
      <c r="AC26" s="25"/>
    </row>
    <row r="27" spans="1:29" ht="15">
      <c r="A27" s="26">
        <v>15</v>
      </c>
      <c r="B27" s="64" t="s">
        <v>42</v>
      </c>
      <c r="C27" s="61">
        <v>15</v>
      </c>
      <c r="D27" s="56">
        <v>15</v>
      </c>
      <c r="E27" s="56"/>
      <c r="F27" s="56"/>
      <c r="G27" s="56">
        <v>20</v>
      </c>
      <c r="H27" s="56"/>
      <c r="I27" s="56"/>
      <c r="J27" s="56">
        <v>50</v>
      </c>
      <c r="K27" s="54">
        <f t="shared" si="4"/>
        <v>50</v>
      </c>
      <c r="L27" s="55">
        <f t="shared" si="5"/>
        <v>100</v>
      </c>
      <c r="M27" s="56">
        <v>4</v>
      </c>
      <c r="N27" s="57" t="s">
        <v>3</v>
      </c>
      <c r="O27" s="61"/>
      <c r="P27" s="56"/>
      <c r="Q27" s="56"/>
      <c r="R27" s="56"/>
      <c r="S27" s="56"/>
      <c r="T27" s="56"/>
      <c r="U27" s="56"/>
      <c r="V27" s="56"/>
      <c r="W27" s="54"/>
      <c r="X27" s="55"/>
      <c r="Y27" s="56"/>
      <c r="Z27" s="58"/>
      <c r="AA27" s="59">
        <f t="shared" si="2"/>
        <v>100</v>
      </c>
      <c r="AB27" s="60">
        <f t="shared" si="3"/>
        <v>4</v>
      </c>
      <c r="AC27" s="25"/>
    </row>
    <row r="28" spans="1:29" ht="21" customHeight="1">
      <c r="A28" s="26">
        <v>16</v>
      </c>
      <c r="B28" s="64" t="s">
        <v>43</v>
      </c>
      <c r="C28" s="61"/>
      <c r="D28" s="56"/>
      <c r="E28" s="56"/>
      <c r="F28" s="56"/>
      <c r="G28" s="56"/>
      <c r="H28" s="56"/>
      <c r="I28" s="56"/>
      <c r="J28" s="56"/>
      <c r="K28" s="54"/>
      <c r="L28" s="55"/>
      <c r="M28" s="56"/>
      <c r="N28" s="57"/>
      <c r="O28" s="61">
        <v>5</v>
      </c>
      <c r="P28" s="56"/>
      <c r="Q28" s="56">
        <v>10</v>
      </c>
      <c r="R28" s="56"/>
      <c r="S28" s="56"/>
      <c r="T28" s="56"/>
      <c r="U28" s="56"/>
      <c r="V28" s="56">
        <v>10</v>
      </c>
      <c r="W28" s="54">
        <f t="shared" si="0"/>
        <v>15</v>
      </c>
      <c r="X28" s="55">
        <f t="shared" si="1"/>
        <v>25</v>
      </c>
      <c r="Y28" s="56">
        <v>1</v>
      </c>
      <c r="Z28" s="58" t="s">
        <v>4</v>
      </c>
      <c r="AA28" s="59">
        <f t="shared" si="2"/>
        <v>25</v>
      </c>
      <c r="AB28" s="60">
        <f t="shared" si="3"/>
        <v>1</v>
      </c>
      <c r="AC28" s="25"/>
    </row>
    <row r="29" spans="1:29" ht="22.5" customHeight="1">
      <c r="A29" s="26">
        <v>17</v>
      </c>
      <c r="B29" s="64" t="s">
        <v>69</v>
      </c>
      <c r="C29" s="61"/>
      <c r="D29" s="56"/>
      <c r="E29" s="56">
        <v>15</v>
      </c>
      <c r="F29" s="56"/>
      <c r="G29" s="56"/>
      <c r="H29" s="56"/>
      <c r="I29" s="56"/>
      <c r="J29" s="56">
        <v>10</v>
      </c>
      <c r="K29" s="54">
        <f t="shared" si="4"/>
        <v>15</v>
      </c>
      <c r="L29" s="55">
        <f t="shared" si="5"/>
        <v>25</v>
      </c>
      <c r="M29" s="56">
        <v>1</v>
      </c>
      <c r="N29" s="57" t="s">
        <v>4</v>
      </c>
      <c r="O29" s="61"/>
      <c r="P29" s="56"/>
      <c r="Q29" s="56"/>
      <c r="R29" s="56"/>
      <c r="S29" s="56"/>
      <c r="T29" s="56"/>
      <c r="U29" s="56"/>
      <c r="V29" s="56"/>
      <c r="W29" s="54"/>
      <c r="X29" s="55"/>
      <c r="Y29" s="56"/>
      <c r="Z29" s="58"/>
      <c r="AA29" s="59">
        <f t="shared" si="2"/>
        <v>25</v>
      </c>
      <c r="AB29" s="60">
        <f t="shared" si="3"/>
        <v>1</v>
      </c>
      <c r="AC29" s="25"/>
    </row>
    <row r="30" spans="1:29" ht="24.75" customHeight="1">
      <c r="A30" s="27">
        <v>18</v>
      </c>
      <c r="B30" s="66" t="s">
        <v>74</v>
      </c>
      <c r="C30" s="67"/>
      <c r="D30" s="56"/>
      <c r="E30" s="56"/>
      <c r="F30" s="56"/>
      <c r="G30" s="56"/>
      <c r="H30" s="56"/>
      <c r="I30" s="56"/>
      <c r="J30" s="56"/>
      <c r="K30" s="54"/>
      <c r="L30" s="55"/>
      <c r="M30" s="56"/>
      <c r="N30" s="57"/>
      <c r="O30" s="61">
        <v>10</v>
      </c>
      <c r="P30" s="56"/>
      <c r="Q30" s="56"/>
      <c r="R30" s="56"/>
      <c r="S30" s="56">
        <v>15</v>
      </c>
      <c r="T30" s="56"/>
      <c r="U30" s="56"/>
      <c r="V30" s="56">
        <v>25</v>
      </c>
      <c r="W30" s="54">
        <f t="shared" si="0"/>
        <v>25</v>
      </c>
      <c r="X30" s="55">
        <f t="shared" si="1"/>
        <v>50</v>
      </c>
      <c r="Y30" s="56">
        <v>2</v>
      </c>
      <c r="Z30" s="58" t="s">
        <v>4</v>
      </c>
      <c r="AA30" s="59">
        <f t="shared" si="2"/>
        <v>50</v>
      </c>
      <c r="AB30" s="60">
        <f t="shared" si="3"/>
        <v>2</v>
      </c>
      <c r="AC30" s="25"/>
    </row>
    <row r="31" spans="1:29" ht="26.25" customHeight="1">
      <c r="A31" s="27">
        <v>19</v>
      </c>
      <c r="B31" s="66" t="s">
        <v>75</v>
      </c>
      <c r="C31" s="67"/>
      <c r="D31" s="56"/>
      <c r="E31" s="56"/>
      <c r="F31" s="56"/>
      <c r="G31" s="56"/>
      <c r="H31" s="56"/>
      <c r="I31" s="56"/>
      <c r="J31" s="56"/>
      <c r="K31" s="54"/>
      <c r="L31" s="55"/>
      <c r="M31" s="56"/>
      <c r="N31" s="57"/>
      <c r="O31" s="61">
        <v>8</v>
      </c>
      <c r="P31" s="56">
        <v>18</v>
      </c>
      <c r="Q31" s="56"/>
      <c r="R31" s="56"/>
      <c r="S31" s="56"/>
      <c r="T31" s="56"/>
      <c r="U31" s="56"/>
      <c r="V31" s="56">
        <v>24</v>
      </c>
      <c r="W31" s="54">
        <f t="shared" si="0"/>
        <v>26</v>
      </c>
      <c r="X31" s="55">
        <f t="shared" si="1"/>
        <v>50</v>
      </c>
      <c r="Y31" s="56">
        <v>2</v>
      </c>
      <c r="Z31" s="58" t="s">
        <v>4</v>
      </c>
      <c r="AA31" s="59">
        <f t="shared" si="2"/>
        <v>50</v>
      </c>
      <c r="AB31" s="60">
        <f t="shared" si="3"/>
        <v>2</v>
      </c>
      <c r="AC31" s="25"/>
    </row>
    <row r="32" spans="1:29" ht="31.5" customHeight="1">
      <c r="A32" s="27">
        <v>20</v>
      </c>
      <c r="B32" s="68" t="s">
        <v>94</v>
      </c>
      <c r="C32" s="67"/>
      <c r="D32" s="65"/>
      <c r="E32" s="56">
        <v>35</v>
      </c>
      <c r="F32" s="56"/>
      <c r="G32" s="56"/>
      <c r="H32" s="56"/>
      <c r="I32" s="56"/>
      <c r="J32" s="56">
        <v>15</v>
      </c>
      <c r="K32" s="54">
        <f t="shared" si="4"/>
        <v>35</v>
      </c>
      <c r="L32" s="55">
        <f t="shared" si="5"/>
        <v>50</v>
      </c>
      <c r="M32" s="56">
        <v>2</v>
      </c>
      <c r="N32" s="57" t="s">
        <v>4</v>
      </c>
      <c r="O32" s="61"/>
      <c r="P32" s="56"/>
      <c r="Q32" s="56"/>
      <c r="R32" s="56"/>
      <c r="S32" s="56"/>
      <c r="T32" s="56"/>
      <c r="U32" s="56"/>
      <c r="V32" s="56"/>
      <c r="W32" s="54"/>
      <c r="X32" s="55"/>
      <c r="Y32" s="56"/>
      <c r="Z32" s="58"/>
      <c r="AA32" s="59">
        <f t="shared" si="2"/>
        <v>50</v>
      </c>
      <c r="AB32" s="60">
        <f t="shared" si="3"/>
        <v>2</v>
      </c>
      <c r="AC32" s="25"/>
    </row>
    <row r="33" spans="1:29" ht="29.25" customHeight="1" thickBot="1">
      <c r="A33" s="27">
        <v>21</v>
      </c>
      <c r="B33" s="66" t="s">
        <v>73</v>
      </c>
      <c r="C33" s="69"/>
      <c r="D33" s="70">
        <v>8</v>
      </c>
      <c r="E33" s="70"/>
      <c r="F33" s="70"/>
      <c r="G33" s="70">
        <v>7</v>
      </c>
      <c r="H33" s="70"/>
      <c r="I33" s="70"/>
      <c r="J33" s="70">
        <v>10</v>
      </c>
      <c r="K33" s="71">
        <f t="shared" si="4"/>
        <v>15</v>
      </c>
      <c r="L33" s="72">
        <f t="shared" si="5"/>
        <v>25</v>
      </c>
      <c r="M33" s="70">
        <v>1</v>
      </c>
      <c r="N33" s="73" t="s">
        <v>4</v>
      </c>
      <c r="O33" s="69"/>
      <c r="P33" s="70"/>
      <c r="Q33" s="70"/>
      <c r="R33" s="70"/>
      <c r="S33" s="70"/>
      <c r="T33" s="70"/>
      <c r="U33" s="70"/>
      <c r="V33" s="70"/>
      <c r="W33" s="71"/>
      <c r="X33" s="72"/>
      <c r="Y33" s="70"/>
      <c r="Z33" s="74"/>
      <c r="AA33" s="75">
        <f t="shared" si="2"/>
        <v>25</v>
      </c>
      <c r="AB33" s="76">
        <f t="shared" si="3"/>
        <v>1</v>
      </c>
      <c r="AC33" s="25"/>
    </row>
    <row r="34" spans="1:29" ht="24.75" customHeight="1" thickBot="1">
      <c r="A34" s="28">
        <v>22</v>
      </c>
      <c r="B34" s="77" t="s">
        <v>80</v>
      </c>
      <c r="C34" s="78"/>
      <c r="D34" s="79">
        <v>30</v>
      </c>
      <c r="E34" s="79"/>
      <c r="F34" s="79"/>
      <c r="G34" s="79"/>
      <c r="H34" s="79"/>
      <c r="I34" s="79"/>
      <c r="J34" s="79">
        <v>20</v>
      </c>
      <c r="K34" s="80">
        <f t="shared" si="4"/>
        <v>30</v>
      </c>
      <c r="L34" s="81">
        <f t="shared" si="5"/>
        <v>50</v>
      </c>
      <c r="M34" s="79">
        <v>2</v>
      </c>
      <c r="N34" s="82" t="s">
        <v>4</v>
      </c>
      <c r="O34" s="78"/>
      <c r="P34" s="79">
        <v>60</v>
      </c>
      <c r="Q34" s="79"/>
      <c r="R34" s="79"/>
      <c r="S34" s="79"/>
      <c r="T34" s="79"/>
      <c r="U34" s="79"/>
      <c r="V34" s="79">
        <v>40</v>
      </c>
      <c r="W34" s="80">
        <f t="shared" si="0"/>
        <v>60</v>
      </c>
      <c r="X34" s="81">
        <f t="shared" si="1"/>
        <v>100</v>
      </c>
      <c r="Y34" s="79">
        <v>4</v>
      </c>
      <c r="Z34" s="83" t="s">
        <v>4</v>
      </c>
      <c r="AA34" s="84">
        <f t="shared" si="2"/>
        <v>150</v>
      </c>
      <c r="AB34" s="197">
        <f t="shared" si="3"/>
        <v>6</v>
      </c>
      <c r="AC34" s="25"/>
    </row>
    <row r="35" spans="1:29" ht="40.5" customHeight="1" thickBot="1">
      <c r="A35" s="29"/>
      <c r="B35" s="96" t="s">
        <v>5</v>
      </c>
      <c r="C35" s="97">
        <f t="shared" ref="C35:M35" si="6">SUM(C13:C34)</f>
        <v>108</v>
      </c>
      <c r="D35" s="97">
        <f t="shared" si="6"/>
        <v>124</v>
      </c>
      <c r="E35" s="97">
        <f t="shared" si="6"/>
        <v>160</v>
      </c>
      <c r="F35" s="97">
        <f t="shared" si="6"/>
        <v>0</v>
      </c>
      <c r="G35" s="97">
        <f t="shared" si="6"/>
        <v>42</v>
      </c>
      <c r="H35" s="97">
        <f t="shared" si="6"/>
        <v>0</v>
      </c>
      <c r="I35" s="97">
        <f t="shared" si="6"/>
        <v>0</v>
      </c>
      <c r="J35" s="97">
        <f t="shared" si="6"/>
        <v>316</v>
      </c>
      <c r="K35" s="97">
        <f t="shared" si="6"/>
        <v>434</v>
      </c>
      <c r="L35" s="97">
        <f t="shared" si="6"/>
        <v>750</v>
      </c>
      <c r="M35" s="98">
        <f t="shared" si="6"/>
        <v>30</v>
      </c>
      <c r="N35" s="99">
        <f>SUM(N13:N34)</f>
        <v>0</v>
      </c>
      <c r="O35" s="100">
        <f>SUM(O13:O34)</f>
        <v>104</v>
      </c>
      <c r="P35" s="100">
        <f t="shared" ref="P35:X35" si="7">SUM(P13:P34)</f>
        <v>121</v>
      </c>
      <c r="Q35" s="100">
        <f t="shared" si="7"/>
        <v>130</v>
      </c>
      <c r="R35" s="100">
        <f t="shared" si="7"/>
        <v>0</v>
      </c>
      <c r="S35" s="100">
        <f t="shared" si="7"/>
        <v>63</v>
      </c>
      <c r="T35" s="100">
        <f t="shared" si="7"/>
        <v>0</v>
      </c>
      <c r="U35" s="100">
        <f t="shared" si="7"/>
        <v>0</v>
      </c>
      <c r="V35" s="100">
        <f t="shared" si="7"/>
        <v>307</v>
      </c>
      <c r="W35" s="100">
        <f t="shared" si="7"/>
        <v>418</v>
      </c>
      <c r="X35" s="100">
        <f t="shared" si="7"/>
        <v>725</v>
      </c>
      <c r="Y35" s="101">
        <f>SUM(Y13:Y34)</f>
        <v>29</v>
      </c>
      <c r="Z35" s="102"/>
      <c r="AA35" s="103">
        <f>SUM(AA13:AA34)</f>
        <v>1475</v>
      </c>
      <c r="AB35" s="104">
        <f>SUM(AB13:AB34)</f>
        <v>59</v>
      </c>
      <c r="AC35" s="25"/>
    </row>
    <row r="36" spans="1:29" ht="15.75">
      <c r="A36" s="30"/>
      <c r="B36" s="105" t="s">
        <v>1</v>
      </c>
      <c r="C36" s="219">
        <f>L35</f>
        <v>750</v>
      </c>
      <c r="D36" s="220"/>
      <c r="E36" s="220"/>
      <c r="F36" s="220"/>
      <c r="G36" s="220"/>
      <c r="H36" s="220"/>
      <c r="I36" s="220"/>
      <c r="J36" s="220"/>
      <c r="K36" s="86"/>
      <c r="L36" s="86"/>
      <c r="M36" s="86"/>
      <c r="N36" s="87"/>
      <c r="O36" s="221">
        <f>X35</f>
        <v>725</v>
      </c>
      <c r="P36" s="220"/>
      <c r="Q36" s="220"/>
      <c r="R36" s="220"/>
      <c r="S36" s="220"/>
      <c r="T36" s="220"/>
      <c r="U36" s="220"/>
      <c r="V36" s="220"/>
      <c r="W36" s="106"/>
      <c r="X36" s="106"/>
      <c r="Y36" s="106"/>
      <c r="Z36" s="107"/>
      <c r="AA36" s="108">
        <f>O36+C36</f>
        <v>1475</v>
      </c>
      <c r="AB36" s="109"/>
      <c r="AC36" s="25"/>
    </row>
    <row r="37" spans="1:29" ht="15.75">
      <c r="A37" s="31"/>
      <c r="B37" s="94" t="s">
        <v>84</v>
      </c>
      <c r="C37" s="208">
        <f>K35</f>
        <v>434</v>
      </c>
      <c r="D37" s="209"/>
      <c r="E37" s="209"/>
      <c r="F37" s="209"/>
      <c r="G37" s="209"/>
      <c r="H37" s="209"/>
      <c r="I37" s="209"/>
      <c r="J37" s="209"/>
      <c r="K37" s="56"/>
      <c r="L37" s="56"/>
      <c r="M37" s="56"/>
      <c r="N37" s="58"/>
      <c r="O37" s="210">
        <f>W35</f>
        <v>418</v>
      </c>
      <c r="P37" s="209"/>
      <c r="Q37" s="209"/>
      <c r="R37" s="209"/>
      <c r="S37" s="209"/>
      <c r="T37" s="209"/>
      <c r="U37" s="209"/>
      <c r="V37" s="209"/>
      <c r="W37" s="110"/>
      <c r="X37" s="110"/>
      <c r="Y37" s="110"/>
      <c r="Z37" s="111"/>
      <c r="AA37" s="112">
        <f>O37+C37</f>
        <v>852</v>
      </c>
      <c r="AB37" s="113"/>
      <c r="AC37" s="25"/>
    </row>
    <row r="38" spans="1:29" ht="16.5" thickBot="1">
      <c r="A38" s="32"/>
      <c r="B38" s="114" t="s">
        <v>59</v>
      </c>
      <c r="C38" s="205">
        <f>J35</f>
        <v>316</v>
      </c>
      <c r="D38" s="206"/>
      <c r="E38" s="206"/>
      <c r="F38" s="206"/>
      <c r="G38" s="206"/>
      <c r="H38" s="206"/>
      <c r="I38" s="206"/>
      <c r="J38" s="206"/>
      <c r="K38" s="115"/>
      <c r="L38" s="115"/>
      <c r="M38" s="115"/>
      <c r="N38" s="116"/>
      <c r="O38" s="207">
        <f>V35</f>
        <v>307</v>
      </c>
      <c r="P38" s="206"/>
      <c r="Q38" s="206"/>
      <c r="R38" s="206"/>
      <c r="S38" s="206"/>
      <c r="T38" s="206"/>
      <c r="U38" s="206"/>
      <c r="V38" s="206"/>
      <c r="W38" s="115"/>
      <c r="X38" s="115"/>
      <c r="Y38" s="115"/>
      <c r="Z38" s="117"/>
      <c r="AA38" s="118">
        <f>O38+C38</f>
        <v>623</v>
      </c>
      <c r="AB38" s="119"/>
      <c r="AC38" s="25"/>
    </row>
    <row r="39" spans="1:29" s="10" customFormat="1">
      <c r="A39" s="9"/>
      <c r="B39" s="10" t="s">
        <v>68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9" s="10" customFormat="1">
      <c r="A40" s="9"/>
      <c r="B40" s="33" t="s">
        <v>90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9">
      <c r="A41" s="11"/>
      <c r="B41" s="4" t="s">
        <v>85</v>
      </c>
      <c r="Y41" s="8"/>
    </row>
    <row r="42" spans="1:29">
      <c r="A42" s="11"/>
    </row>
    <row r="43" spans="1:29">
      <c r="A43" s="11"/>
    </row>
    <row r="44" spans="1:29">
      <c r="A44" s="11"/>
    </row>
    <row r="45" spans="1:29">
      <c r="A45" s="11"/>
      <c r="F45" s="4" t="s">
        <v>22</v>
      </c>
    </row>
    <row r="46" spans="1:29">
      <c r="A46" s="11"/>
      <c r="O46" s="4" t="s">
        <v>23</v>
      </c>
    </row>
    <row r="47" spans="1:29">
      <c r="A47" s="11"/>
    </row>
  </sheetData>
  <mergeCells count="19">
    <mergeCell ref="C9:F9"/>
    <mergeCell ref="C2:J2"/>
    <mergeCell ref="C3:J3"/>
    <mergeCell ref="C5:J5"/>
    <mergeCell ref="C6:J6"/>
    <mergeCell ref="C7:J7"/>
    <mergeCell ref="AA10:AA12"/>
    <mergeCell ref="AB10:AB12"/>
    <mergeCell ref="C11:M11"/>
    <mergeCell ref="O11:Z11"/>
    <mergeCell ref="C36:J36"/>
    <mergeCell ref="O36:V36"/>
    <mergeCell ref="A10:A12"/>
    <mergeCell ref="B10:B12"/>
    <mergeCell ref="C10:Z10"/>
    <mergeCell ref="C38:J38"/>
    <mergeCell ref="O38:V38"/>
    <mergeCell ref="C37:J37"/>
    <mergeCell ref="O37:V37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41"/>
  <sheetViews>
    <sheetView tabSelected="1" view="pageBreakPreview" zoomScale="80" zoomScaleNormal="80" zoomScaleSheetLayoutView="80" workbookViewId="0">
      <selection activeCell="G26" sqref="G26"/>
    </sheetView>
  </sheetViews>
  <sheetFormatPr defaultColWidth="9.140625" defaultRowHeight="12.75"/>
  <cols>
    <col min="1" max="1" width="4.7109375" style="4" customWidth="1"/>
    <col min="2" max="2" width="45.7109375" style="4" customWidth="1"/>
    <col min="3" max="10" width="5.28515625" style="4" customWidth="1"/>
    <col min="11" max="14" width="5.7109375" style="4" customWidth="1"/>
    <col min="15" max="25" width="5.28515625" style="4" customWidth="1"/>
    <col min="26" max="26" width="5.7109375" style="4" customWidth="1"/>
    <col min="27" max="27" width="11.85546875" style="4" customWidth="1"/>
    <col min="28" max="28" width="5.7109375" style="4" customWidth="1"/>
    <col min="29" max="16384" width="9.140625" style="4"/>
  </cols>
  <sheetData>
    <row r="1" spans="1:28">
      <c r="A1" s="1"/>
      <c r="B1" s="2" t="s">
        <v>24</v>
      </c>
      <c r="C1" s="260" t="s">
        <v>19</v>
      </c>
      <c r="D1" s="260"/>
      <c r="E1" s="260"/>
      <c r="F1" s="260"/>
      <c r="G1" s="260"/>
      <c r="H1" s="260"/>
      <c r="I1" s="260"/>
      <c r="J1" s="260"/>
      <c r="K1" s="260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>
      <c r="A2" s="7"/>
      <c r="B2" s="2" t="s">
        <v>25</v>
      </c>
      <c r="C2" s="260" t="s">
        <v>34</v>
      </c>
      <c r="D2" s="260"/>
      <c r="E2" s="260"/>
      <c r="F2" s="260"/>
      <c r="G2" s="260"/>
      <c r="H2" s="260"/>
      <c r="I2" s="260"/>
      <c r="J2" s="260"/>
      <c r="K2" s="26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>
      <c r="A3" s="7"/>
      <c r="B3" s="2" t="s">
        <v>26</v>
      </c>
      <c r="C3" s="261"/>
      <c r="D3" s="261"/>
      <c r="E3" s="261"/>
      <c r="F3" s="261"/>
      <c r="G3" s="2"/>
      <c r="H3" s="2"/>
      <c r="I3" s="2"/>
      <c r="J3" s="2"/>
      <c r="K3" s="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>
      <c r="A4" s="7"/>
      <c r="B4" s="2" t="s">
        <v>27</v>
      </c>
      <c r="C4" s="260" t="s">
        <v>100</v>
      </c>
      <c r="D4" s="260"/>
      <c r="E4" s="260"/>
      <c r="F4" s="260"/>
      <c r="G4" s="260"/>
      <c r="H4" s="260"/>
      <c r="I4" s="260"/>
      <c r="J4" s="260"/>
      <c r="K4" s="26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>
      <c r="A5" s="7"/>
      <c r="B5" s="2" t="s">
        <v>28</v>
      </c>
      <c r="C5" s="260" t="s">
        <v>57</v>
      </c>
      <c r="D5" s="260"/>
      <c r="E5" s="260"/>
      <c r="F5" s="260"/>
      <c r="G5" s="260"/>
      <c r="H5" s="260"/>
      <c r="I5" s="260"/>
      <c r="J5" s="260"/>
      <c r="K5" s="260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>
      <c r="A6" s="7"/>
      <c r="B6" s="2" t="s">
        <v>29</v>
      </c>
      <c r="C6" s="260" t="s">
        <v>99</v>
      </c>
      <c r="D6" s="260"/>
      <c r="E6" s="260"/>
      <c r="F6" s="260"/>
      <c r="G6" s="260"/>
      <c r="H6" s="260"/>
      <c r="I6" s="260"/>
      <c r="J6" s="260"/>
      <c r="K6" s="260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>
      <c r="A7" s="7"/>
      <c r="B7" s="2" t="s">
        <v>30</v>
      </c>
      <c r="C7" s="261" t="s">
        <v>101</v>
      </c>
      <c r="D7" s="261"/>
      <c r="E7" s="261"/>
      <c r="F7" s="261"/>
      <c r="G7" s="2"/>
      <c r="H7" s="2"/>
      <c r="I7" s="2"/>
      <c r="J7" s="2"/>
      <c r="K7" s="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>
      <c r="A8" s="7"/>
      <c r="B8" s="2" t="s">
        <v>31</v>
      </c>
      <c r="C8" s="260" t="s">
        <v>96</v>
      </c>
      <c r="D8" s="260"/>
      <c r="E8" s="260"/>
      <c r="F8" s="260"/>
      <c r="G8" s="260"/>
      <c r="H8" s="260"/>
      <c r="I8" s="260"/>
      <c r="J8" s="260"/>
      <c r="K8" s="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>
      <c r="A9" s="7"/>
      <c r="B9" s="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3.5" thickBot="1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5" thickBot="1">
      <c r="A11" s="222" t="s">
        <v>0</v>
      </c>
      <c r="B11" s="225" t="s">
        <v>6</v>
      </c>
      <c r="C11" s="228" t="s">
        <v>1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30"/>
      <c r="AA11" s="237" t="s">
        <v>16</v>
      </c>
      <c r="AB11" s="240" t="s">
        <v>7</v>
      </c>
    </row>
    <row r="12" spans="1:28" ht="14.25">
      <c r="A12" s="223"/>
      <c r="B12" s="226"/>
      <c r="C12" s="243" t="s">
        <v>76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120"/>
      <c r="O12" s="245" t="s">
        <v>77</v>
      </c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7"/>
      <c r="AA12" s="238"/>
      <c r="AB12" s="241"/>
    </row>
    <row r="13" spans="1:28" ht="109.5" customHeight="1" thickBot="1">
      <c r="A13" s="224"/>
      <c r="B13" s="227"/>
      <c r="C13" s="121" t="s">
        <v>8</v>
      </c>
      <c r="D13" s="122" t="s">
        <v>9</v>
      </c>
      <c r="E13" s="122" t="s">
        <v>10</v>
      </c>
      <c r="F13" s="122" t="s">
        <v>11</v>
      </c>
      <c r="G13" s="122" t="s">
        <v>12</v>
      </c>
      <c r="H13" s="122" t="s">
        <v>13</v>
      </c>
      <c r="I13" s="122" t="s">
        <v>14</v>
      </c>
      <c r="J13" s="122" t="s">
        <v>15</v>
      </c>
      <c r="K13" s="123" t="s">
        <v>58</v>
      </c>
      <c r="L13" s="123" t="s">
        <v>20</v>
      </c>
      <c r="M13" s="122" t="s">
        <v>2</v>
      </c>
      <c r="N13" s="124" t="s">
        <v>33</v>
      </c>
      <c r="O13" s="125" t="s">
        <v>8</v>
      </c>
      <c r="P13" s="122" t="s">
        <v>9</v>
      </c>
      <c r="Q13" s="122" t="s">
        <v>10</v>
      </c>
      <c r="R13" s="122" t="s">
        <v>11</v>
      </c>
      <c r="S13" s="122" t="s">
        <v>12</v>
      </c>
      <c r="T13" s="122" t="s">
        <v>13</v>
      </c>
      <c r="U13" s="122" t="s">
        <v>14</v>
      </c>
      <c r="V13" s="122" t="s">
        <v>18</v>
      </c>
      <c r="W13" s="123" t="s">
        <v>58</v>
      </c>
      <c r="X13" s="123" t="s">
        <v>32</v>
      </c>
      <c r="Y13" s="122" t="s">
        <v>2</v>
      </c>
      <c r="Z13" s="126" t="s">
        <v>21</v>
      </c>
      <c r="AA13" s="239"/>
      <c r="AB13" s="242"/>
    </row>
    <row r="14" spans="1:28" ht="30">
      <c r="A14" s="127">
        <v>1</v>
      </c>
      <c r="B14" s="128" t="s">
        <v>87</v>
      </c>
      <c r="C14" s="85"/>
      <c r="D14" s="86"/>
      <c r="E14" s="86"/>
      <c r="F14" s="86"/>
      <c r="G14" s="86"/>
      <c r="H14" s="86"/>
      <c r="I14" s="86"/>
      <c r="J14" s="86"/>
      <c r="K14" s="54">
        <f t="shared" ref="K14:K26" si="0">SUM(C14:I14)</f>
        <v>0</v>
      </c>
      <c r="L14" s="55"/>
      <c r="M14" s="129"/>
      <c r="N14" s="130"/>
      <c r="O14" s="131"/>
      <c r="P14" s="86">
        <v>36</v>
      </c>
      <c r="Q14" s="86"/>
      <c r="R14" s="86"/>
      <c r="S14" s="86"/>
      <c r="T14" s="86"/>
      <c r="U14" s="86"/>
      <c r="V14" s="86">
        <v>14</v>
      </c>
      <c r="W14" s="54">
        <f>SUM(O14:U14)</f>
        <v>36</v>
      </c>
      <c r="X14" s="55">
        <f t="shared" ref="X14:X28" si="1">W14+V14</f>
        <v>50</v>
      </c>
      <c r="Y14" s="129">
        <v>2</v>
      </c>
      <c r="Z14" s="132" t="s">
        <v>4</v>
      </c>
      <c r="AA14" s="133">
        <f>X14+L14</f>
        <v>50</v>
      </c>
      <c r="AB14" s="134">
        <f>Y14+M14</f>
        <v>2</v>
      </c>
    </row>
    <row r="15" spans="1:28" ht="15">
      <c r="A15" s="135">
        <v>2</v>
      </c>
      <c r="B15" s="136" t="s">
        <v>67</v>
      </c>
      <c r="C15" s="61"/>
      <c r="D15" s="56">
        <v>30</v>
      </c>
      <c r="E15" s="56"/>
      <c r="F15" s="56"/>
      <c r="G15" s="56"/>
      <c r="H15" s="56"/>
      <c r="I15" s="56"/>
      <c r="J15" s="56">
        <v>20</v>
      </c>
      <c r="K15" s="54">
        <f t="shared" si="0"/>
        <v>30</v>
      </c>
      <c r="L15" s="55">
        <f t="shared" ref="L15:L26" si="2">K15+J15</f>
        <v>50</v>
      </c>
      <c r="M15" s="91">
        <v>2</v>
      </c>
      <c r="N15" s="137" t="s">
        <v>4</v>
      </c>
      <c r="O15" s="90"/>
      <c r="P15" s="56"/>
      <c r="Q15" s="56"/>
      <c r="R15" s="56"/>
      <c r="S15" s="56"/>
      <c r="T15" s="56"/>
      <c r="U15" s="56"/>
      <c r="V15" s="56"/>
      <c r="W15" s="54"/>
      <c r="X15" s="55">
        <f t="shared" si="1"/>
        <v>0</v>
      </c>
      <c r="Y15" s="91"/>
      <c r="Z15" s="92"/>
      <c r="AA15" s="93">
        <v>50</v>
      </c>
      <c r="AB15" s="134">
        <f t="shared" ref="AB15:AB28" si="3">Y15+M15</f>
        <v>2</v>
      </c>
    </row>
    <row r="16" spans="1:28" ht="15">
      <c r="A16" s="135">
        <v>3</v>
      </c>
      <c r="B16" s="136" t="s">
        <v>46</v>
      </c>
      <c r="C16" s="52">
        <v>5</v>
      </c>
      <c r="D16" s="53">
        <v>15</v>
      </c>
      <c r="E16" s="53"/>
      <c r="F16" s="53"/>
      <c r="G16" s="53"/>
      <c r="H16" s="53"/>
      <c r="I16" s="53"/>
      <c r="J16" s="53">
        <v>5</v>
      </c>
      <c r="K16" s="54">
        <f t="shared" si="0"/>
        <v>20</v>
      </c>
      <c r="L16" s="55">
        <f t="shared" si="2"/>
        <v>25</v>
      </c>
      <c r="M16" s="91">
        <v>1</v>
      </c>
      <c r="N16" s="137" t="s">
        <v>4</v>
      </c>
      <c r="O16" s="138"/>
      <c r="P16" s="53"/>
      <c r="Q16" s="53"/>
      <c r="R16" s="53"/>
      <c r="S16" s="53"/>
      <c r="T16" s="53"/>
      <c r="U16" s="53"/>
      <c r="V16" s="53"/>
      <c r="W16" s="54">
        <f t="shared" ref="W16:W27" si="4">SUM(O16:U16)</f>
        <v>0</v>
      </c>
      <c r="X16" s="55">
        <f t="shared" si="1"/>
        <v>0</v>
      </c>
      <c r="Y16" s="91"/>
      <c r="Z16" s="92"/>
      <c r="AA16" s="93">
        <f t="shared" ref="AA16:AA28" si="5">X16+L16</f>
        <v>25</v>
      </c>
      <c r="AB16" s="134">
        <f t="shared" si="3"/>
        <v>1</v>
      </c>
    </row>
    <row r="17" spans="1:29" ht="15">
      <c r="A17" s="135">
        <v>4</v>
      </c>
      <c r="B17" s="136" t="s">
        <v>47</v>
      </c>
      <c r="C17" s="52">
        <v>15</v>
      </c>
      <c r="D17" s="53">
        <v>15</v>
      </c>
      <c r="E17" s="53"/>
      <c r="F17" s="53">
        <v>15</v>
      </c>
      <c r="G17" s="53"/>
      <c r="H17" s="53"/>
      <c r="I17" s="53"/>
      <c r="J17" s="53">
        <v>30</v>
      </c>
      <c r="K17" s="54">
        <f t="shared" si="0"/>
        <v>45</v>
      </c>
      <c r="L17" s="55">
        <f t="shared" si="2"/>
        <v>75</v>
      </c>
      <c r="M17" s="91">
        <v>3</v>
      </c>
      <c r="N17" s="137" t="s">
        <v>3</v>
      </c>
      <c r="O17" s="138"/>
      <c r="P17" s="53"/>
      <c r="Q17" s="53"/>
      <c r="R17" s="53"/>
      <c r="S17" s="53"/>
      <c r="T17" s="53"/>
      <c r="U17" s="53"/>
      <c r="V17" s="53"/>
      <c r="W17" s="54">
        <f t="shared" si="4"/>
        <v>0</v>
      </c>
      <c r="X17" s="55">
        <f t="shared" si="1"/>
        <v>0</v>
      </c>
      <c r="Y17" s="91"/>
      <c r="Z17" s="92"/>
      <c r="AA17" s="93">
        <f t="shared" si="5"/>
        <v>75</v>
      </c>
      <c r="AB17" s="134">
        <f t="shared" si="3"/>
        <v>3</v>
      </c>
    </row>
    <row r="18" spans="1:29" ht="15">
      <c r="A18" s="135">
        <v>5</v>
      </c>
      <c r="B18" s="136" t="s">
        <v>48</v>
      </c>
      <c r="C18" s="61">
        <v>20</v>
      </c>
      <c r="D18" s="56"/>
      <c r="E18" s="56"/>
      <c r="F18" s="56"/>
      <c r="G18" s="56">
        <v>40</v>
      </c>
      <c r="H18" s="56"/>
      <c r="I18" s="56"/>
      <c r="J18" s="56">
        <v>40</v>
      </c>
      <c r="K18" s="54">
        <f t="shared" si="0"/>
        <v>60</v>
      </c>
      <c r="L18" s="55">
        <f t="shared" si="2"/>
        <v>100</v>
      </c>
      <c r="M18" s="91">
        <v>4</v>
      </c>
      <c r="N18" s="137" t="s">
        <v>3</v>
      </c>
      <c r="O18" s="90"/>
      <c r="P18" s="56"/>
      <c r="Q18" s="56"/>
      <c r="R18" s="56"/>
      <c r="S18" s="56"/>
      <c r="T18" s="56"/>
      <c r="U18" s="56"/>
      <c r="V18" s="56"/>
      <c r="W18" s="54">
        <f t="shared" si="4"/>
        <v>0</v>
      </c>
      <c r="X18" s="55">
        <f t="shared" si="1"/>
        <v>0</v>
      </c>
      <c r="Y18" s="91"/>
      <c r="Z18" s="92"/>
      <c r="AA18" s="93">
        <f t="shared" si="5"/>
        <v>100</v>
      </c>
      <c r="AB18" s="134">
        <f t="shared" si="3"/>
        <v>4</v>
      </c>
    </row>
    <row r="19" spans="1:29" ht="15">
      <c r="A19" s="135">
        <v>6</v>
      </c>
      <c r="B19" s="136" t="s">
        <v>56</v>
      </c>
      <c r="C19" s="61">
        <v>12</v>
      </c>
      <c r="D19" s="56">
        <v>6</v>
      </c>
      <c r="E19" s="65"/>
      <c r="F19" s="65"/>
      <c r="G19" s="56">
        <v>20</v>
      </c>
      <c r="H19" s="65"/>
      <c r="I19" s="65"/>
      <c r="J19" s="56">
        <v>37</v>
      </c>
      <c r="K19" s="54">
        <f t="shared" si="0"/>
        <v>38</v>
      </c>
      <c r="L19" s="55">
        <f t="shared" si="2"/>
        <v>75</v>
      </c>
      <c r="M19" s="91">
        <v>3</v>
      </c>
      <c r="N19" s="137" t="s">
        <v>4</v>
      </c>
      <c r="O19" s="90"/>
      <c r="P19" s="56"/>
      <c r="Q19" s="56"/>
      <c r="R19" s="56"/>
      <c r="S19" s="56"/>
      <c r="T19" s="56"/>
      <c r="U19" s="56"/>
      <c r="V19" s="56"/>
      <c r="W19" s="54">
        <f t="shared" si="4"/>
        <v>0</v>
      </c>
      <c r="X19" s="55">
        <f t="shared" si="1"/>
        <v>0</v>
      </c>
      <c r="Y19" s="91"/>
      <c r="Z19" s="92"/>
      <c r="AA19" s="93">
        <f t="shared" si="5"/>
        <v>75</v>
      </c>
      <c r="AB19" s="134">
        <f t="shared" si="3"/>
        <v>3</v>
      </c>
    </row>
    <row r="20" spans="1:29" ht="15">
      <c r="A20" s="135">
        <v>7</v>
      </c>
      <c r="B20" s="139" t="s">
        <v>70</v>
      </c>
      <c r="C20" s="61">
        <v>15</v>
      </c>
      <c r="D20" s="56"/>
      <c r="E20" s="56">
        <v>40</v>
      </c>
      <c r="F20" s="56"/>
      <c r="G20" s="56"/>
      <c r="H20" s="56"/>
      <c r="I20" s="56"/>
      <c r="J20" s="56">
        <v>20</v>
      </c>
      <c r="K20" s="54">
        <f t="shared" si="0"/>
        <v>55</v>
      </c>
      <c r="L20" s="55">
        <f t="shared" si="2"/>
        <v>75</v>
      </c>
      <c r="M20" s="91">
        <v>3</v>
      </c>
      <c r="N20" s="137" t="s">
        <v>4</v>
      </c>
      <c r="O20" s="90"/>
      <c r="P20" s="56"/>
      <c r="Q20" s="56"/>
      <c r="R20" s="56"/>
      <c r="S20" s="56"/>
      <c r="T20" s="56"/>
      <c r="U20" s="56"/>
      <c r="V20" s="56"/>
      <c r="W20" s="54">
        <f t="shared" si="4"/>
        <v>0</v>
      </c>
      <c r="X20" s="55">
        <f t="shared" si="1"/>
        <v>0</v>
      </c>
      <c r="Y20" s="91"/>
      <c r="Z20" s="92"/>
      <c r="AA20" s="93">
        <f t="shared" si="5"/>
        <v>75</v>
      </c>
      <c r="AB20" s="134">
        <f t="shared" si="3"/>
        <v>3</v>
      </c>
    </row>
    <row r="21" spans="1:29" ht="15">
      <c r="A21" s="135">
        <v>8</v>
      </c>
      <c r="B21" s="139" t="s">
        <v>49</v>
      </c>
      <c r="C21" s="61"/>
      <c r="D21" s="56"/>
      <c r="E21" s="56"/>
      <c r="F21" s="56"/>
      <c r="G21" s="56"/>
      <c r="H21" s="56"/>
      <c r="I21" s="56"/>
      <c r="J21" s="56"/>
      <c r="K21" s="54">
        <f t="shared" si="0"/>
        <v>0</v>
      </c>
      <c r="L21" s="55">
        <f t="shared" si="2"/>
        <v>0</v>
      </c>
      <c r="M21" s="91"/>
      <c r="N21" s="137"/>
      <c r="O21" s="90">
        <v>16</v>
      </c>
      <c r="P21" s="56"/>
      <c r="Q21" s="56"/>
      <c r="R21" s="56"/>
      <c r="S21" s="56">
        <v>28</v>
      </c>
      <c r="T21" s="56"/>
      <c r="U21" s="56"/>
      <c r="V21" s="56">
        <v>31</v>
      </c>
      <c r="W21" s="54">
        <f t="shared" si="4"/>
        <v>44</v>
      </c>
      <c r="X21" s="55">
        <f t="shared" si="1"/>
        <v>75</v>
      </c>
      <c r="Y21" s="91">
        <v>3</v>
      </c>
      <c r="Z21" s="92" t="s">
        <v>3</v>
      </c>
      <c r="AA21" s="93">
        <f t="shared" si="5"/>
        <v>75</v>
      </c>
      <c r="AB21" s="134">
        <f t="shared" si="3"/>
        <v>3</v>
      </c>
    </row>
    <row r="22" spans="1:29" ht="15">
      <c r="A22" s="135">
        <v>9</v>
      </c>
      <c r="B22" s="139" t="s">
        <v>50</v>
      </c>
      <c r="C22" s="61"/>
      <c r="D22" s="56"/>
      <c r="E22" s="56"/>
      <c r="F22" s="56"/>
      <c r="G22" s="56"/>
      <c r="H22" s="56"/>
      <c r="I22" s="56"/>
      <c r="J22" s="56"/>
      <c r="K22" s="54">
        <f t="shared" si="0"/>
        <v>0</v>
      </c>
      <c r="L22" s="55">
        <f t="shared" si="2"/>
        <v>0</v>
      </c>
      <c r="M22" s="91"/>
      <c r="N22" s="137"/>
      <c r="O22" s="90">
        <v>15</v>
      </c>
      <c r="P22" s="56"/>
      <c r="Q22" s="56"/>
      <c r="R22" s="56"/>
      <c r="S22" s="56">
        <v>30</v>
      </c>
      <c r="T22" s="56"/>
      <c r="U22" s="56"/>
      <c r="V22" s="56">
        <v>30</v>
      </c>
      <c r="W22" s="54">
        <f t="shared" si="4"/>
        <v>45</v>
      </c>
      <c r="X22" s="55">
        <f t="shared" si="1"/>
        <v>75</v>
      </c>
      <c r="Y22" s="91">
        <v>3</v>
      </c>
      <c r="Z22" s="92" t="s">
        <v>3</v>
      </c>
      <c r="AA22" s="93">
        <f t="shared" si="5"/>
        <v>75</v>
      </c>
      <c r="AB22" s="134">
        <f t="shared" si="3"/>
        <v>3</v>
      </c>
    </row>
    <row r="23" spans="1:29" ht="15">
      <c r="A23" s="135">
        <v>10</v>
      </c>
      <c r="B23" s="139" t="s">
        <v>51</v>
      </c>
      <c r="C23" s="61">
        <v>16</v>
      </c>
      <c r="D23" s="56"/>
      <c r="E23" s="56">
        <v>34</v>
      </c>
      <c r="F23" s="56"/>
      <c r="G23" s="56"/>
      <c r="H23" s="56"/>
      <c r="I23" s="56"/>
      <c r="J23" s="56">
        <v>50</v>
      </c>
      <c r="K23" s="54">
        <f t="shared" si="0"/>
        <v>50</v>
      </c>
      <c r="L23" s="55">
        <f t="shared" si="2"/>
        <v>100</v>
      </c>
      <c r="M23" s="91">
        <v>4</v>
      </c>
      <c r="N23" s="137" t="s">
        <v>3</v>
      </c>
      <c r="O23" s="90"/>
      <c r="P23" s="56"/>
      <c r="Q23" s="56"/>
      <c r="R23" s="56"/>
      <c r="S23" s="56"/>
      <c r="T23" s="56"/>
      <c r="U23" s="56"/>
      <c r="V23" s="56"/>
      <c r="W23" s="54">
        <f t="shared" si="4"/>
        <v>0</v>
      </c>
      <c r="X23" s="55">
        <f t="shared" si="1"/>
        <v>0</v>
      </c>
      <c r="Y23" s="91"/>
      <c r="Z23" s="92"/>
      <c r="AA23" s="93">
        <f t="shared" si="5"/>
        <v>100</v>
      </c>
      <c r="AB23" s="134">
        <f t="shared" si="3"/>
        <v>4</v>
      </c>
    </row>
    <row r="24" spans="1:29" ht="15">
      <c r="A24" s="135">
        <v>11</v>
      </c>
      <c r="B24" s="139" t="s">
        <v>52</v>
      </c>
      <c r="C24" s="61">
        <v>10</v>
      </c>
      <c r="D24" s="56"/>
      <c r="E24" s="56"/>
      <c r="F24" s="56"/>
      <c r="G24" s="140">
        <v>30</v>
      </c>
      <c r="H24" s="56"/>
      <c r="I24" s="56"/>
      <c r="J24" s="56">
        <v>35</v>
      </c>
      <c r="K24" s="54">
        <f t="shared" si="0"/>
        <v>40</v>
      </c>
      <c r="L24" s="55">
        <f t="shared" si="2"/>
        <v>75</v>
      </c>
      <c r="M24" s="91">
        <v>3</v>
      </c>
      <c r="N24" s="137" t="s">
        <v>4</v>
      </c>
      <c r="O24" s="90"/>
      <c r="P24" s="56"/>
      <c r="Q24" s="56"/>
      <c r="R24" s="56"/>
      <c r="S24" s="56"/>
      <c r="T24" s="56"/>
      <c r="U24" s="56"/>
      <c r="V24" s="56"/>
      <c r="W24" s="54">
        <f t="shared" si="4"/>
        <v>0</v>
      </c>
      <c r="X24" s="55">
        <f t="shared" si="1"/>
        <v>0</v>
      </c>
      <c r="Y24" s="91"/>
      <c r="Z24" s="92"/>
      <c r="AA24" s="93">
        <f t="shared" si="5"/>
        <v>75</v>
      </c>
      <c r="AB24" s="134">
        <f t="shared" si="3"/>
        <v>3</v>
      </c>
    </row>
    <row r="25" spans="1:29" ht="15">
      <c r="A25" s="135">
        <v>12</v>
      </c>
      <c r="B25" s="89" t="s">
        <v>53</v>
      </c>
      <c r="C25" s="61">
        <v>6</v>
      </c>
      <c r="D25" s="56">
        <v>20</v>
      </c>
      <c r="E25" s="88"/>
      <c r="F25" s="88"/>
      <c r="G25" s="88"/>
      <c r="H25" s="88"/>
      <c r="I25" s="88"/>
      <c r="J25" s="88">
        <v>24</v>
      </c>
      <c r="K25" s="54">
        <f t="shared" si="0"/>
        <v>26</v>
      </c>
      <c r="L25" s="55">
        <f t="shared" si="2"/>
        <v>50</v>
      </c>
      <c r="M25" s="91">
        <v>2</v>
      </c>
      <c r="N25" s="137" t="s">
        <v>4</v>
      </c>
      <c r="O25" s="90"/>
      <c r="P25" s="56"/>
      <c r="Q25" s="56"/>
      <c r="R25" s="56"/>
      <c r="S25" s="56"/>
      <c r="T25" s="56"/>
      <c r="U25" s="56"/>
      <c r="V25" s="56"/>
      <c r="W25" s="54">
        <f t="shared" si="4"/>
        <v>0</v>
      </c>
      <c r="X25" s="55">
        <f t="shared" si="1"/>
        <v>0</v>
      </c>
      <c r="Y25" s="91"/>
      <c r="Z25" s="92"/>
      <c r="AA25" s="93">
        <f t="shared" si="5"/>
        <v>50</v>
      </c>
      <c r="AB25" s="134">
        <f t="shared" si="3"/>
        <v>2</v>
      </c>
    </row>
    <row r="26" spans="1:29" ht="15">
      <c r="A26" s="141">
        <v>13</v>
      </c>
      <c r="B26" s="142" t="s">
        <v>54</v>
      </c>
      <c r="C26" s="143">
        <v>10</v>
      </c>
      <c r="D26" s="144">
        <v>10</v>
      </c>
      <c r="E26" s="144"/>
      <c r="F26" s="144">
        <v>30</v>
      </c>
      <c r="G26" s="144"/>
      <c r="H26" s="144"/>
      <c r="I26" s="144"/>
      <c r="J26" s="144">
        <v>50</v>
      </c>
      <c r="K26" s="148">
        <f t="shared" si="0"/>
        <v>50</v>
      </c>
      <c r="L26" s="95">
        <f t="shared" si="2"/>
        <v>100</v>
      </c>
      <c r="M26" s="145">
        <v>4</v>
      </c>
      <c r="N26" s="146" t="s">
        <v>3</v>
      </c>
      <c r="O26" s="147"/>
      <c r="P26" s="144"/>
      <c r="Q26" s="144"/>
      <c r="R26" s="144"/>
      <c r="S26" s="144"/>
      <c r="T26" s="144"/>
      <c r="U26" s="144"/>
      <c r="V26" s="144"/>
      <c r="W26" s="148">
        <f t="shared" si="4"/>
        <v>0</v>
      </c>
      <c r="X26" s="95">
        <f t="shared" si="1"/>
        <v>0</v>
      </c>
      <c r="Y26" s="145"/>
      <c r="Z26" s="149"/>
      <c r="AA26" s="150">
        <f t="shared" si="5"/>
        <v>100</v>
      </c>
      <c r="AB26" s="151">
        <f t="shared" si="3"/>
        <v>4</v>
      </c>
    </row>
    <row r="27" spans="1:29" s="5" customFormat="1" ht="45">
      <c r="A27" s="190">
        <v>14</v>
      </c>
      <c r="B27" s="136" t="s">
        <v>82</v>
      </c>
      <c r="C27" s="191"/>
      <c r="D27" s="191"/>
      <c r="E27" s="191"/>
      <c r="F27" s="191"/>
      <c r="G27" s="191"/>
      <c r="H27" s="191"/>
      <c r="I27" s="191"/>
      <c r="J27" s="191"/>
      <c r="K27" s="54"/>
      <c r="L27" s="192"/>
      <c r="M27" s="191"/>
      <c r="N27" s="191"/>
      <c r="O27" s="91"/>
      <c r="P27" s="91">
        <v>10</v>
      </c>
      <c r="Q27" s="91">
        <v>375</v>
      </c>
      <c r="R27" s="91"/>
      <c r="S27" s="91"/>
      <c r="T27" s="91"/>
      <c r="U27" s="91"/>
      <c r="V27" s="91">
        <v>115</v>
      </c>
      <c r="W27" s="193">
        <f t="shared" si="4"/>
        <v>385</v>
      </c>
      <c r="X27" s="55">
        <f t="shared" si="1"/>
        <v>500</v>
      </c>
      <c r="Y27" s="91">
        <v>20</v>
      </c>
      <c r="Z27" s="91" t="s">
        <v>3</v>
      </c>
      <c r="AA27" s="194">
        <f t="shared" si="5"/>
        <v>500</v>
      </c>
      <c r="AB27" s="195">
        <f t="shared" si="3"/>
        <v>20</v>
      </c>
    </row>
    <row r="28" spans="1:29" ht="15.75" thickBot="1">
      <c r="A28" s="179">
        <v>15</v>
      </c>
      <c r="B28" s="180" t="s">
        <v>80</v>
      </c>
      <c r="C28" s="181"/>
      <c r="D28" s="182">
        <v>30</v>
      </c>
      <c r="E28" s="182"/>
      <c r="F28" s="182"/>
      <c r="G28" s="182"/>
      <c r="H28" s="182"/>
      <c r="I28" s="182"/>
      <c r="J28" s="182">
        <v>20</v>
      </c>
      <c r="K28" s="183">
        <f>SUM(C28:I28)</f>
        <v>30</v>
      </c>
      <c r="L28" s="184">
        <f>SUM(C28:J28)</f>
        <v>50</v>
      </c>
      <c r="M28" s="185">
        <v>2</v>
      </c>
      <c r="N28" s="186" t="s">
        <v>4</v>
      </c>
      <c r="O28" s="181"/>
      <c r="P28" s="182">
        <v>30</v>
      </c>
      <c r="Q28" s="182"/>
      <c r="R28" s="182"/>
      <c r="S28" s="182"/>
      <c r="T28" s="182"/>
      <c r="U28" s="182"/>
      <c r="V28" s="182">
        <v>20</v>
      </c>
      <c r="W28" s="183">
        <v>30</v>
      </c>
      <c r="X28" s="184">
        <f t="shared" si="1"/>
        <v>50</v>
      </c>
      <c r="Y28" s="185">
        <v>2</v>
      </c>
      <c r="Z28" s="187" t="s">
        <v>4</v>
      </c>
      <c r="AA28" s="188">
        <f t="shared" si="5"/>
        <v>100</v>
      </c>
      <c r="AB28" s="189">
        <f t="shared" si="3"/>
        <v>4</v>
      </c>
    </row>
    <row r="29" spans="1:29" ht="15.75" thickBot="1">
      <c r="A29" s="152"/>
      <c r="B29" s="153" t="s">
        <v>5</v>
      </c>
      <c r="C29" s="97">
        <f>SUM(C14:C28)</f>
        <v>109</v>
      </c>
      <c r="D29" s="97">
        <f t="shared" ref="D29:K29" si="6">SUM(D14:D28)</f>
        <v>126</v>
      </c>
      <c r="E29" s="97">
        <f t="shared" si="6"/>
        <v>74</v>
      </c>
      <c r="F29" s="97">
        <f t="shared" si="6"/>
        <v>45</v>
      </c>
      <c r="G29" s="97">
        <f t="shared" si="6"/>
        <v>90</v>
      </c>
      <c r="H29" s="97">
        <f t="shared" si="6"/>
        <v>0</v>
      </c>
      <c r="I29" s="97">
        <f t="shared" si="6"/>
        <v>0</v>
      </c>
      <c r="J29" s="97">
        <f t="shared" si="6"/>
        <v>331</v>
      </c>
      <c r="K29" s="97">
        <f t="shared" si="6"/>
        <v>444</v>
      </c>
      <c r="L29" s="97">
        <f>SUM(L14:L28)</f>
        <v>775</v>
      </c>
      <c r="M29" s="154">
        <f>SUM(M14:M28)</f>
        <v>31</v>
      </c>
      <c r="N29" s="102"/>
      <c r="O29" s="155">
        <f>SUM(O14:O28)</f>
        <v>31</v>
      </c>
      <c r="P29" s="155">
        <f t="shared" ref="P29:W29" si="7">SUM(P14:P28)</f>
        <v>76</v>
      </c>
      <c r="Q29" s="155">
        <f t="shared" si="7"/>
        <v>375</v>
      </c>
      <c r="R29" s="155">
        <f t="shared" si="7"/>
        <v>0</v>
      </c>
      <c r="S29" s="155">
        <f t="shared" si="7"/>
        <v>58</v>
      </c>
      <c r="T29" s="155">
        <f t="shared" si="7"/>
        <v>0</v>
      </c>
      <c r="U29" s="155">
        <f t="shared" si="7"/>
        <v>0</v>
      </c>
      <c r="V29" s="155">
        <f t="shared" si="7"/>
        <v>210</v>
      </c>
      <c r="W29" s="155">
        <f t="shared" si="7"/>
        <v>540</v>
      </c>
      <c r="X29" s="155">
        <f>SUM(X14:X28)</f>
        <v>750</v>
      </c>
      <c r="Y29" s="156">
        <f>SUM(Y14:Y28)</f>
        <v>30</v>
      </c>
      <c r="Z29" s="99"/>
      <c r="AA29" s="100">
        <f>SUM(AA14:AA28)</f>
        <v>1525</v>
      </c>
      <c r="AB29" s="157">
        <f>Y29+M29</f>
        <v>61</v>
      </c>
      <c r="AC29" s="8"/>
    </row>
    <row r="30" spans="1:29" ht="15">
      <c r="A30" s="158"/>
      <c r="B30" s="159" t="s">
        <v>1</v>
      </c>
      <c r="C30" s="248">
        <f>L29</f>
        <v>775</v>
      </c>
      <c r="D30" s="249"/>
      <c r="E30" s="249"/>
      <c r="F30" s="249"/>
      <c r="G30" s="249"/>
      <c r="H30" s="249"/>
      <c r="I30" s="249"/>
      <c r="J30" s="249"/>
      <c r="K30" s="160"/>
      <c r="L30" s="160"/>
      <c r="M30" s="160"/>
      <c r="N30" s="161"/>
      <c r="O30" s="250">
        <f>X29</f>
        <v>750</v>
      </c>
      <c r="P30" s="249"/>
      <c r="Q30" s="249"/>
      <c r="R30" s="249"/>
      <c r="S30" s="249"/>
      <c r="T30" s="249"/>
      <c r="U30" s="249"/>
      <c r="V30" s="249"/>
      <c r="W30" s="160"/>
      <c r="X30" s="160"/>
      <c r="Y30" s="160"/>
      <c r="Z30" s="162"/>
      <c r="AA30" s="163">
        <f>SUM(C30:J30)+SUM(O30:V30)</f>
        <v>1525</v>
      </c>
      <c r="AB30" s="164"/>
    </row>
    <row r="31" spans="1:29" ht="15">
      <c r="A31" s="165"/>
      <c r="B31" s="166" t="s">
        <v>17</v>
      </c>
      <c r="C31" s="234">
        <f>K29</f>
        <v>444</v>
      </c>
      <c r="D31" s="235"/>
      <c r="E31" s="235"/>
      <c r="F31" s="235"/>
      <c r="G31" s="235"/>
      <c r="H31" s="235"/>
      <c r="I31" s="235"/>
      <c r="J31" s="235"/>
      <c r="K31" s="167"/>
      <c r="L31" s="167"/>
      <c r="M31" s="167"/>
      <c r="N31" s="168"/>
      <c r="O31" s="236">
        <f>W29</f>
        <v>540</v>
      </c>
      <c r="P31" s="235"/>
      <c r="Q31" s="235"/>
      <c r="R31" s="235"/>
      <c r="S31" s="235"/>
      <c r="T31" s="235"/>
      <c r="U31" s="235"/>
      <c r="V31" s="235"/>
      <c r="W31" s="167"/>
      <c r="X31" s="167"/>
      <c r="Y31" s="167"/>
      <c r="Z31" s="169"/>
      <c r="AA31" s="170">
        <f>SUM(C31:Z31)</f>
        <v>984</v>
      </c>
      <c r="AB31" s="171"/>
    </row>
    <row r="32" spans="1:29" ht="15.75" thickBot="1">
      <c r="A32" s="172"/>
      <c r="B32" s="173" t="s">
        <v>59</v>
      </c>
      <c r="C32" s="231">
        <f>J29</f>
        <v>331</v>
      </c>
      <c r="D32" s="232"/>
      <c r="E32" s="232"/>
      <c r="F32" s="232"/>
      <c r="G32" s="232"/>
      <c r="H32" s="232"/>
      <c r="I32" s="232"/>
      <c r="J32" s="232"/>
      <c r="K32" s="174"/>
      <c r="L32" s="174"/>
      <c r="M32" s="174"/>
      <c r="N32" s="175"/>
      <c r="O32" s="233">
        <f>V29</f>
        <v>210</v>
      </c>
      <c r="P32" s="232"/>
      <c r="Q32" s="232"/>
      <c r="R32" s="232"/>
      <c r="S32" s="232"/>
      <c r="T32" s="232"/>
      <c r="U32" s="232"/>
      <c r="V32" s="232"/>
      <c r="W32" s="174"/>
      <c r="X32" s="174"/>
      <c r="Y32" s="174"/>
      <c r="Z32" s="176"/>
      <c r="AA32" s="177">
        <f>SUM(C32:Z32)</f>
        <v>541</v>
      </c>
      <c r="AB32" s="178"/>
    </row>
    <row r="33" spans="1:27" s="10" customFormat="1">
      <c r="A33" s="9"/>
      <c r="B33" s="10" t="s">
        <v>86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s="10" customFormat="1">
      <c r="A34" s="9"/>
      <c r="B34" s="198" t="s">
        <v>91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>
      <c r="A35" s="11"/>
      <c r="B35" s="4" t="s">
        <v>83</v>
      </c>
    </row>
    <row r="36" spans="1:27">
      <c r="A36" s="11"/>
    </row>
    <row r="37" spans="1:27">
      <c r="A37" s="11"/>
    </row>
    <row r="38" spans="1:27" s="10" customFormat="1">
      <c r="A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>
      <c r="A39" s="11"/>
      <c r="G39" s="4" t="s">
        <v>22</v>
      </c>
    </row>
    <row r="40" spans="1:27">
      <c r="A40" s="11"/>
      <c r="G40" s="4" t="s">
        <v>23</v>
      </c>
    </row>
    <row r="41" spans="1:27">
      <c r="A41" s="11"/>
    </row>
  </sheetData>
  <mergeCells count="19">
    <mergeCell ref="C8:J8"/>
    <mergeCell ref="C1:K1"/>
    <mergeCell ref="C2:K2"/>
    <mergeCell ref="C4:K4"/>
    <mergeCell ref="C5:K5"/>
    <mergeCell ref="C6:K6"/>
    <mergeCell ref="AA11:AA13"/>
    <mergeCell ref="AB11:AB13"/>
    <mergeCell ref="C12:M12"/>
    <mergeCell ref="O12:Z12"/>
    <mergeCell ref="C30:J30"/>
    <mergeCell ref="O30:V30"/>
    <mergeCell ref="A11:A13"/>
    <mergeCell ref="B11:B13"/>
    <mergeCell ref="C11:Z11"/>
    <mergeCell ref="C32:J32"/>
    <mergeCell ref="O32:V32"/>
    <mergeCell ref="C31:J31"/>
    <mergeCell ref="O31:V31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5:W19"/>
  <sheetViews>
    <sheetView view="pageBreakPreview" zoomScaleNormal="100" zoomScaleSheetLayoutView="100" workbookViewId="0">
      <selection activeCell="D9" sqref="D9:F9"/>
    </sheetView>
  </sheetViews>
  <sheetFormatPr defaultColWidth="9.140625" defaultRowHeight="12.75"/>
  <cols>
    <col min="1" max="16384" width="9.140625" style="4"/>
  </cols>
  <sheetData>
    <row r="5" spans="2:23" ht="13.5" thickBot="1"/>
    <row r="6" spans="2:23" ht="13.5" thickBot="1">
      <c r="C6" s="251" t="s">
        <v>1</v>
      </c>
      <c r="D6" s="252"/>
      <c r="E6" s="252"/>
      <c r="F6" s="252"/>
      <c r="G6" s="252"/>
      <c r="H6" s="252"/>
      <c r="I6" s="252"/>
      <c r="J6" s="252"/>
      <c r="K6" s="252"/>
      <c r="L6" s="253"/>
    </row>
    <row r="7" spans="2:23" ht="26.25" thickBot="1">
      <c r="B7" s="12" t="s">
        <v>66</v>
      </c>
      <c r="C7" s="13" t="s">
        <v>60</v>
      </c>
      <c r="D7" s="13" t="s">
        <v>61</v>
      </c>
      <c r="E7" s="13" t="s">
        <v>11</v>
      </c>
      <c r="F7" s="13" t="s">
        <v>12</v>
      </c>
      <c r="G7" s="13" t="s">
        <v>13</v>
      </c>
      <c r="H7" s="13" t="s">
        <v>62</v>
      </c>
      <c r="I7" s="14" t="s">
        <v>63</v>
      </c>
      <c r="J7" s="13" t="s">
        <v>64</v>
      </c>
      <c r="K7" s="13" t="s">
        <v>65</v>
      </c>
      <c r="L7" s="15" t="s">
        <v>2</v>
      </c>
    </row>
    <row r="8" spans="2:23" ht="13.5" thickBot="1">
      <c r="B8" s="16">
        <f>'I rok II st.'!C35+'I rok II st.'!O35+'II rok II st.'!C29+'II rok II st.'!O29</f>
        <v>352</v>
      </c>
      <c r="C8" s="17">
        <f>'I rok II st.'!D35+'I rok II st.'!P35+'II rok II st.'!D29+'II rok II st.'!P29</f>
        <v>447</v>
      </c>
      <c r="D8" s="17">
        <f>'I rok II st.'!E35+'I rok II st.'!Q35+'II rok II st.'!E29+'II rok II st.'!Q29</f>
        <v>739</v>
      </c>
      <c r="E8" s="17">
        <f>'I rok II st.'!F35+'I rok II st.'!R35+'II rok II st.'!F29+'II rok II st.'!R29</f>
        <v>45</v>
      </c>
      <c r="F8" s="17">
        <f>'I rok II st.'!G35+'I rok II st.'!S35+'II rok II st.'!G29+'II rok II st.'!S29</f>
        <v>253</v>
      </c>
      <c r="G8" s="17">
        <f>'I rok II st.'!H35+'I rok II st.'!T35+'II rok II st.'!H29+'II rok II st.'!T29</f>
        <v>0</v>
      </c>
      <c r="H8" s="17">
        <f>'I rok II st.'!I35+'I rok II st.'!U35+'II rok II st.'!I29+'II rok II st.'!U29</f>
        <v>0</v>
      </c>
      <c r="I8" s="18">
        <f>'I rok II st.'!AA38+'II rok II st.'!AA32</f>
        <v>1164</v>
      </c>
      <c r="J8" s="19">
        <f>B8+C8+D8+E8+F8+G8+H8</f>
        <v>1836</v>
      </c>
      <c r="K8" s="20">
        <f>I8+J8</f>
        <v>3000</v>
      </c>
      <c r="L8" s="21">
        <f>'I rok II st.'!AB35+'II rok II st.'!AB29</f>
        <v>120</v>
      </c>
      <c r="M8" s="4">
        <f>K8/25</f>
        <v>120</v>
      </c>
    </row>
    <row r="9" spans="2:23">
      <c r="D9" s="255">
        <f>D8+E8+F8</f>
        <v>1037</v>
      </c>
      <c r="E9" s="256"/>
      <c r="F9" s="256"/>
    </row>
    <row r="11" spans="2:23">
      <c r="I11" s="22">
        <f>'I rok II st.'!AA38+'II rok II st.'!AA32</f>
        <v>1164</v>
      </c>
      <c r="J11" s="22">
        <f>'I rok II st.'!AA37+'II rok II st.'!AA31</f>
        <v>1836</v>
      </c>
      <c r="K11" s="22">
        <f>'I rok II st.'!AA36+'II rok II st.'!AA30</f>
        <v>3000</v>
      </c>
    </row>
    <row r="13" spans="2:23" ht="15">
      <c r="B13" s="34" t="s">
        <v>92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5" spans="2:23">
      <c r="D15" s="254"/>
      <c r="E15" s="254"/>
      <c r="F15" s="254"/>
      <c r="G15" s="254"/>
      <c r="H15" s="254"/>
      <c r="I15" s="254"/>
      <c r="J15" s="254"/>
      <c r="K15" s="254"/>
      <c r="L15" s="254"/>
    </row>
    <row r="16" spans="2:23">
      <c r="D16" s="23"/>
    </row>
    <row r="19" spans="7:7">
      <c r="G19" s="4" t="s">
        <v>81</v>
      </c>
    </row>
  </sheetData>
  <mergeCells count="3">
    <mergeCell ref="C6:L6"/>
    <mergeCell ref="D15:L15"/>
    <mergeCell ref="D9:F9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 rok II st.</vt:lpstr>
      <vt:lpstr>II rok II st.</vt:lpstr>
      <vt:lpstr>podsumowanie</vt:lpstr>
      <vt:lpstr>'I rok II st.'!Obszar_wydruku</vt:lpstr>
      <vt:lpstr>'II rok II st.'!Obszar_wydruku</vt:lpstr>
      <vt:lpstr>podsumowanie!Obszar_wydruku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Izabela Wojciechowska</cp:lastModifiedBy>
  <cp:lastPrinted>2019-08-12T11:36:46Z</cp:lastPrinted>
  <dcterms:created xsi:type="dcterms:W3CDTF">1997-02-26T13:46:56Z</dcterms:created>
  <dcterms:modified xsi:type="dcterms:W3CDTF">2021-06-01T07:46:36Z</dcterms:modified>
</cp:coreProperties>
</file>